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92.168.1.10\仕事と生活センター\02協会チーム\207助成金\j-各助成金要領・助成の手引き\R8\育児・介護代替\HP掲載\メックさん依頼分\短時間型\様式【短】\"/>
    </mc:Choice>
  </mc:AlternateContent>
  <xr:revisionPtr revIDLastSave="0" documentId="13_ncr:1_{EDA398C6-75FB-418F-9A0C-478EEC54DAE0}" xr6:coauthVersionLast="47" xr6:coauthVersionMax="47" xr10:uidLastSave="{00000000-0000-0000-0000-000000000000}"/>
  <bookViews>
    <workbookView xWindow="-120" yWindow="-120" windowWidth="20730" windowHeight="11040" activeTab="2" xr2:uid="{00000000-000D-0000-FFFF-FFFF00000000}"/>
  </bookViews>
  <sheets>
    <sheet name="算定ｼｰﾄ(手引き用)" sheetId="9" r:id="rId1"/>
    <sheet name="算定ｼｰﾄ例(入力例)" sheetId="8" r:id="rId2"/>
    <sheet name="算定ｼｰﾄ(数式有)" sheetId="7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46" i="7" l="1"/>
  <c r="N46" i="7"/>
  <c r="K42" i="7"/>
  <c r="N42" i="7" s="1"/>
  <c r="K51" i="8" l="1"/>
  <c r="N51" i="8" s="1"/>
  <c r="K46" i="8"/>
  <c r="N46" i="8" s="1"/>
  <c r="K42" i="8"/>
  <c r="N42" i="8" s="1"/>
  <c r="C41" i="8"/>
  <c r="K40" i="8"/>
  <c r="N40" i="8" s="1"/>
  <c r="C39" i="8"/>
  <c r="K38" i="8"/>
  <c r="N38" i="8" s="1"/>
  <c r="C37" i="8"/>
  <c r="G35" i="8"/>
  <c r="K36" i="8" s="1"/>
  <c r="K51" i="7"/>
  <c r="N55" i="8" l="1"/>
  <c r="N56" i="8" s="1"/>
  <c r="N57" i="8" s="1"/>
  <c r="N58" i="8" s="1"/>
  <c r="K53" i="8"/>
  <c r="N36" i="8"/>
  <c r="N53" i="8" s="1"/>
  <c r="N51" i="7" l="1"/>
  <c r="K38" i="7" l="1"/>
  <c r="N38" i="7" s="1"/>
  <c r="K40" i="7"/>
  <c r="N40" i="7" s="1"/>
  <c r="K36" i="7"/>
  <c r="K53" i="7" l="1"/>
  <c r="N36" i="7"/>
  <c r="N53" i="7" s="1"/>
  <c r="N55" i="7"/>
  <c r="N56" i="7" s="1"/>
  <c r="N57" i="7" l="1"/>
  <c r="N58" i="7" s="1"/>
</calcChain>
</file>

<file path=xl/sharedStrings.xml><?xml version="1.0" encoding="utf-8"?>
<sst xmlns="http://schemas.openxmlformats.org/spreadsheetml/2006/main" count="451" uniqueCount="63">
  <si>
    <t>①</t>
    <phoneticPr fontId="3"/>
  </si>
  <si>
    <t>②</t>
    <phoneticPr fontId="3"/>
  </si>
  <si>
    <t>時間</t>
    <rPh sb="0" eb="2">
      <t>ジカン</t>
    </rPh>
    <phoneticPr fontId="3"/>
  </si>
  <si>
    <t>③</t>
    <phoneticPr fontId="3"/>
  </si>
  <si>
    <t>（退職）</t>
    <rPh sb="1" eb="3">
      <t>タイショク</t>
    </rPh>
    <phoneticPr fontId="3"/>
  </si>
  <si>
    <t>令和</t>
    <rPh sb="0" eb="2">
      <t>レイワ</t>
    </rPh>
    <phoneticPr fontId="3"/>
  </si>
  <si>
    <t>～</t>
    <phoneticPr fontId="3"/>
  </si>
  <si>
    <t>日</t>
    <rPh sb="0" eb="1">
      <t>ニチ</t>
    </rPh>
    <phoneticPr fontId="3"/>
  </si>
  <si>
    <t>申請事業主</t>
    <rPh sb="0" eb="2">
      <t>シンセイ</t>
    </rPh>
    <rPh sb="2" eb="5">
      <t>ジギョウヌシ</t>
    </rPh>
    <phoneticPr fontId="3"/>
  </si>
  <si>
    <t>休業取得者</t>
    <rPh sb="0" eb="2">
      <t>キュウギョウ</t>
    </rPh>
    <rPh sb="2" eb="5">
      <t>シュトクシャ</t>
    </rPh>
    <phoneticPr fontId="3"/>
  </si>
  <si>
    <t>育休期間</t>
    <rPh sb="0" eb="2">
      <t>イクキュウ</t>
    </rPh>
    <rPh sb="2" eb="4">
      <t>キカン</t>
    </rPh>
    <phoneticPr fontId="3"/>
  </si>
  <si>
    <t>代替要員</t>
    <rPh sb="0" eb="4">
      <t>ダイタイヨウイン</t>
    </rPh>
    <phoneticPr fontId="3"/>
  </si>
  <si>
    <t>採用期間</t>
    <rPh sb="0" eb="4">
      <t>サイヨウキカン</t>
    </rPh>
    <phoneticPr fontId="3"/>
  </si>
  <si>
    <t>円/月</t>
    <rPh sb="0" eb="1">
      <t>エン</t>
    </rPh>
    <rPh sb="2" eb="3">
      <t>ツキ</t>
    </rPh>
    <phoneticPr fontId="3"/>
  </si>
  <si>
    <t>期間</t>
    <rPh sb="0" eb="2">
      <t>キカン</t>
    </rPh>
    <phoneticPr fontId="3"/>
  </si>
  <si>
    <t>賃金締日</t>
    <rPh sb="0" eb="3">
      <t>チンギンシ</t>
    </rPh>
    <rPh sb="3" eb="4">
      <t>ビ</t>
    </rPh>
    <phoneticPr fontId="3"/>
  </si>
  <si>
    <t>末日</t>
    <rPh sb="0" eb="2">
      <t>マツジツ</t>
    </rPh>
    <phoneticPr fontId="3"/>
  </si>
  <si>
    <t>支払日</t>
    <rPh sb="0" eb="3">
      <t>シハライビ</t>
    </rPh>
    <phoneticPr fontId="3"/>
  </si>
  <si>
    <t>【申請額計算】</t>
    <rPh sb="1" eb="4">
      <t>シンセイガク</t>
    </rPh>
    <rPh sb="4" eb="6">
      <t>ケイサン</t>
    </rPh>
    <phoneticPr fontId="3"/>
  </si>
  <si>
    <t>支払月</t>
    <rPh sb="0" eb="2">
      <t>シハライ</t>
    </rPh>
    <rPh sb="2" eb="3">
      <t>ヅキ</t>
    </rPh>
    <phoneticPr fontId="3"/>
  </si>
  <si>
    <t>就業期間</t>
    <rPh sb="0" eb="4">
      <t>シュウギョウキカン</t>
    </rPh>
    <phoneticPr fontId="3"/>
  </si>
  <si>
    <t>月給</t>
    <rPh sb="0" eb="2">
      <t>ゲッキュウ</t>
    </rPh>
    <phoneticPr fontId="3"/>
  </si>
  <si>
    <t>支払額</t>
    <rPh sb="0" eb="3">
      <t>シハライガク</t>
    </rPh>
    <phoneticPr fontId="3"/>
  </si>
  <si>
    <t>日割計算</t>
    <rPh sb="0" eb="4">
      <t>ヒワリケイサン</t>
    </rPh>
    <phoneticPr fontId="3"/>
  </si>
  <si>
    <t>1ヶ月要出勤日：</t>
    <rPh sb="2" eb="3">
      <t>ゲツ</t>
    </rPh>
    <rPh sb="3" eb="7">
      <t>ヨウシュッキンビ</t>
    </rPh>
    <phoneticPr fontId="3"/>
  </si>
  <si>
    <t>代替要員賃金計</t>
    <rPh sb="0" eb="4">
      <t>ダイタイヨウイン</t>
    </rPh>
    <rPh sb="4" eb="6">
      <t>チンギン</t>
    </rPh>
    <rPh sb="6" eb="7">
      <t>ケイ</t>
    </rPh>
    <phoneticPr fontId="3"/>
  </si>
  <si>
    <t>×1/2</t>
    <phoneticPr fontId="3"/>
  </si>
  <si>
    <t>時給</t>
    <rPh sb="0" eb="2">
      <t>ジキュウ</t>
    </rPh>
    <phoneticPr fontId="3"/>
  </si>
  <si>
    <t>円/時</t>
    <rPh sb="0" eb="1">
      <t>エン</t>
    </rPh>
    <rPh sb="2" eb="3">
      <t>ジ</t>
    </rPh>
    <phoneticPr fontId="3"/>
  </si>
  <si>
    <t>翌月20日</t>
    <rPh sb="0" eb="2">
      <t>ヨクゲツ</t>
    </rPh>
    <rPh sb="4" eb="5">
      <t>ニチ</t>
    </rPh>
    <phoneticPr fontId="3"/>
  </si>
  <si>
    <t>令和6年9月1日～令和6年12月31日</t>
    <rPh sb="0" eb="2">
      <t>レイワ</t>
    </rPh>
    <rPh sb="3" eb="4">
      <t>ネン</t>
    </rPh>
    <rPh sb="5" eb="6">
      <t>ガツ</t>
    </rPh>
    <rPh sb="7" eb="8">
      <t>ニチ</t>
    </rPh>
    <rPh sb="9" eb="11">
      <t>レイワ</t>
    </rPh>
    <rPh sb="12" eb="13">
      <t>ネン</t>
    </rPh>
    <rPh sb="15" eb="16">
      <t>ガツ</t>
    </rPh>
    <rPh sb="18" eb="19">
      <t>ニチ</t>
    </rPh>
    <phoneticPr fontId="3"/>
  </si>
  <si>
    <t>令和7年1月1日～令和7年2月28日</t>
    <rPh sb="0" eb="2">
      <t>レイワ</t>
    </rPh>
    <rPh sb="3" eb="4">
      <t>ネン</t>
    </rPh>
    <rPh sb="5" eb="6">
      <t>ガツ</t>
    </rPh>
    <rPh sb="7" eb="8">
      <t>ニチ</t>
    </rPh>
    <rPh sb="9" eb="11">
      <t>レイワ</t>
    </rPh>
    <rPh sb="12" eb="13">
      <t>ネン</t>
    </rPh>
    <rPh sb="14" eb="15">
      <t>ガツ</t>
    </rPh>
    <rPh sb="17" eb="18">
      <t>ニチ</t>
    </rPh>
    <phoneticPr fontId="3"/>
  </si>
  <si>
    <t>令和7年3月1日～令和7年3月17日</t>
    <rPh sb="0" eb="2">
      <t>レイワ</t>
    </rPh>
    <rPh sb="3" eb="4">
      <t>ネン</t>
    </rPh>
    <rPh sb="5" eb="6">
      <t>ガツ</t>
    </rPh>
    <rPh sb="7" eb="8">
      <t>ニチ</t>
    </rPh>
    <rPh sb="9" eb="11">
      <t>レイワ</t>
    </rPh>
    <rPh sb="12" eb="13">
      <t>ネン</t>
    </rPh>
    <rPh sb="14" eb="15">
      <t>ガツ</t>
    </rPh>
    <rPh sb="17" eb="18">
      <t>ニチ</t>
    </rPh>
    <phoneticPr fontId="3"/>
  </si>
  <si>
    <t>対象時間</t>
    <rPh sb="0" eb="2">
      <t>タイショウ</t>
    </rPh>
    <rPh sb="2" eb="4">
      <t>ジカン</t>
    </rPh>
    <phoneticPr fontId="3"/>
  </si>
  <si>
    <t>対象月</t>
    <rPh sb="0" eb="2">
      <t>タイショウ</t>
    </rPh>
    <rPh sb="2" eb="3">
      <t>ツキ</t>
    </rPh>
    <phoneticPr fontId="3"/>
  </si>
  <si>
    <t>ヶ月</t>
    <rPh sb="1" eb="2">
      <t>ゲツ</t>
    </rPh>
    <phoneticPr fontId="3"/>
  </si>
  <si>
    <t>令7年2月・3月</t>
    <rPh sb="0" eb="1">
      <t>レイ</t>
    </rPh>
    <rPh sb="2" eb="3">
      <t>ネン</t>
    </rPh>
    <rPh sb="4" eb="5">
      <t>ガツ</t>
    </rPh>
    <rPh sb="7" eb="8">
      <t>ガツ</t>
    </rPh>
    <phoneticPr fontId="3"/>
  </si>
  <si>
    <t>対象時間</t>
    <rPh sb="0" eb="4">
      <t>タイショウジカン</t>
    </rPh>
    <phoneticPr fontId="3"/>
  </si>
  <si>
    <t>対象日数</t>
    <rPh sb="0" eb="2">
      <t>タイショウ</t>
    </rPh>
    <rPh sb="2" eb="4">
      <t>ニッスウ</t>
    </rPh>
    <phoneticPr fontId="3"/>
  </si>
  <si>
    <r>
      <t xml:space="preserve">助成対象金額
</t>
    </r>
    <r>
      <rPr>
        <sz val="9"/>
        <color theme="1"/>
        <rFont val="ＭＳ Ｐゴシック"/>
        <family val="3"/>
        <charset val="128"/>
        <scheme val="minor"/>
      </rPr>
      <t>(月額上限5万円)</t>
    </r>
    <rPh sb="0" eb="4">
      <t>ジョセイタイショウ</t>
    </rPh>
    <rPh sb="4" eb="6">
      <t>キンガク</t>
    </rPh>
    <phoneticPr fontId="3"/>
  </si>
  <si>
    <t>(代替要員賃金）</t>
    <rPh sb="1" eb="5">
      <t>ダイタイヨウイン</t>
    </rPh>
    <rPh sb="5" eb="7">
      <t>チンギン</t>
    </rPh>
    <phoneticPr fontId="3"/>
  </si>
  <si>
    <t>（助成対象額）</t>
    <rPh sb="1" eb="6">
      <t>ジョセイタイショウガク</t>
    </rPh>
    <phoneticPr fontId="3"/>
  </si>
  <si>
    <t>合計</t>
    <rPh sb="0" eb="2">
      <t>ゴウケイ</t>
    </rPh>
    <phoneticPr fontId="3"/>
  </si>
  <si>
    <r>
      <t xml:space="preserve">助成対象額計
</t>
    </r>
    <r>
      <rPr>
        <sz val="9"/>
        <color theme="1"/>
        <rFont val="ＭＳ Ｐゴシック"/>
        <family val="3"/>
        <charset val="128"/>
        <scheme val="minor"/>
      </rPr>
      <t>（上限なし）</t>
    </r>
    <rPh sb="0" eb="2">
      <t>ジョセイ</t>
    </rPh>
    <rPh sb="2" eb="4">
      <t>タイショウ</t>
    </rPh>
    <rPh sb="4" eb="5">
      <t>ガク</t>
    </rPh>
    <rPh sb="5" eb="6">
      <t>ケイ</t>
    </rPh>
    <rPh sb="8" eb="10">
      <t>ジョウゲン</t>
    </rPh>
    <phoneticPr fontId="3"/>
  </si>
  <si>
    <r>
      <t>助成金決定額</t>
    </r>
    <r>
      <rPr>
        <b/>
        <sz val="9"/>
        <color theme="1"/>
        <rFont val="ＭＳ Ｐゴシック"/>
        <family val="3"/>
        <charset val="128"/>
        <scheme val="minor"/>
      </rPr>
      <t xml:space="preserve">
※1,000円未満端数切捨て</t>
    </r>
    <rPh sb="0" eb="3">
      <t>ジョセイキン</t>
    </rPh>
    <rPh sb="3" eb="6">
      <t>ケッテイガク</t>
    </rPh>
    <phoneticPr fontId="3"/>
  </si>
  <si>
    <t>育児・介護代替要員確保助成コース・短時間勤務型（申請額の算定）</t>
    <rPh sb="0" eb="2">
      <t>イクジ</t>
    </rPh>
    <rPh sb="3" eb="5">
      <t>カイゴ</t>
    </rPh>
    <rPh sb="5" eb="9">
      <t>ダイタイヨウイン</t>
    </rPh>
    <rPh sb="9" eb="11">
      <t>カクホ</t>
    </rPh>
    <rPh sb="11" eb="13">
      <t>ジョセイ</t>
    </rPh>
    <rPh sb="17" eb="20">
      <t>タンジカン</t>
    </rPh>
    <rPh sb="20" eb="22">
      <t>キンム</t>
    </rPh>
    <rPh sb="22" eb="23">
      <t>ガタ</t>
    </rPh>
    <rPh sb="24" eb="27">
      <t>シンセイガク</t>
    </rPh>
    <rPh sb="28" eb="30">
      <t>サンテイ</t>
    </rPh>
    <phoneticPr fontId="3"/>
  </si>
  <si>
    <t>兵庫WLBセンター</t>
    <rPh sb="0" eb="2">
      <t>ヒョウゴ</t>
    </rPh>
    <phoneticPr fontId="3"/>
  </si>
  <si>
    <t>兵庫　花子</t>
    <rPh sb="0" eb="2">
      <t>ヒョウゴ</t>
    </rPh>
    <rPh sb="3" eb="5">
      <t>ハナコ</t>
    </rPh>
    <phoneticPr fontId="3"/>
  </si>
  <si>
    <t>神戸　桃子</t>
    <rPh sb="0" eb="2">
      <t>コウベ</t>
    </rPh>
    <rPh sb="3" eb="5">
      <t>モモコ</t>
    </rPh>
    <phoneticPr fontId="3"/>
  </si>
  <si>
    <t>花隈　桜子</t>
    <rPh sb="0" eb="2">
      <t>ハナクマ</t>
    </rPh>
    <rPh sb="3" eb="5">
      <t>サクラコ</t>
    </rPh>
    <phoneticPr fontId="3"/>
  </si>
  <si>
    <t>四宮　一郎</t>
    <rPh sb="0" eb="2">
      <t>シノミヤ</t>
    </rPh>
    <rPh sb="3" eb="5">
      <t>イチロウ</t>
    </rPh>
    <phoneticPr fontId="3"/>
  </si>
  <si>
    <t>1日7時間30分勤務を、7時間に短縮⇒代替する勤務時間0.5時間⇒支給対象時間は0.5時間</t>
    <rPh sb="7" eb="8">
      <t>フン</t>
    </rPh>
    <rPh sb="30" eb="32">
      <t>ジカン</t>
    </rPh>
    <rPh sb="43" eb="45">
      <t>ジカン</t>
    </rPh>
    <phoneticPr fontId="3"/>
  </si>
  <si>
    <t>勤務時間</t>
    <rPh sb="0" eb="4">
      <t>キンムジカン</t>
    </rPh>
    <phoneticPr fontId="3"/>
  </si>
  <si>
    <t>代替対象期間</t>
    <rPh sb="0" eb="2">
      <t>ダイタイ</t>
    </rPh>
    <rPh sb="2" eb="6">
      <t>タイショウキカン</t>
    </rPh>
    <phoneticPr fontId="3"/>
  </si>
  <si>
    <t>※太枠内を記入ください。網掛け部分は計算式が入っているので、センターにて確認をいたします。</t>
    <rPh sb="1" eb="4">
      <t>フトワクナイ</t>
    </rPh>
    <rPh sb="5" eb="7">
      <t>キニュウ</t>
    </rPh>
    <rPh sb="12" eb="14">
      <t>アミカ</t>
    </rPh>
    <rPh sb="15" eb="17">
      <t>ブブン</t>
    </rPh>
    <rPh sb="18" eb="21">
      <t>ケイサンシキ</t>
    </rPh>
    <rPh sb="22" eb="23">
      <t>ハイ</t>
    </rPh>
    <rPh sb="36" eb="38">
      <t>カクニン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</si>
  <si>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</si>
  <si>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</si>
  <si>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1日○時間○分勤務を、○時間に短縮⇒代替する勤務時間0○時間⇒支給対象時間は○時間</t>
    <rPh sb="6" eb="7">
      <t>フン</t>
    </rPh>
    <rPh sb="28" eb="30">
      <t>ジカン</t>
    </rPh>
    <rPh sb="39" eb="41">
      <t>ジカン</t>
    </rPh>
    <phoneticPr fontId="3"/>
  </si>
  <si>
    <t>円</t>
    <rPh sb="0" eb="1">
      <t>エン</t>
    </rPh>
    <phoneticPr fontId="3"/>
  </si>
  <si>
    <t>～</t>
  </si>
  <si>
    <t>1日　時間　分勤務を、　時間に短縮⇒代替する勤務時間　時間⇒支給対象時間は　時間</t>
    <rPh sb="6" eb="7">
      <t>フン</t>
    </rPh>
    <rPh sb="27" eb="29">
      <t>ジカン</t>
    </rPh>
    <rPh sb="38" eb="40">
      <t>ジカン</t>
    </rPh>
    <phoneticPr fontId="3"/>
  </si>
  <si>
    <t>短時間勤務期間</t>
    <rPh sb="0" eb="3">
      <t>タンジカン</t>
    </rPh>
    <rPh sb="3" eb="5">
      <t>キンム</t>
    </rPh>
    <rPh sb="5" eb="7">
      <t>キカン</t>
    </rPh>
    <phoneticPr fontId="3"/>
  </si>
  <si>
    <t>申請期間</t>
    <rPh sb="0" eb="2">
      <t>シンセイ</t>
    </rPh>
    <rPh sb="2" eb="4">
      <t>キカン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</si>
</sst>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76" formatCode="#,##0.0;[Red]\-#,##0.0"/>
    <numFmt numFmtId="177" formatCode="#&quot;年&quot;"/>
    <numFmt numFmtId="178" formatCode="#&quot;月&quot;"/>
    <numFmt numFmtId="179" formatCode="#&quot;日&quot;"/>
    <numFmt numFmtId="180" formatCode="[$-411]gge&quot;年&quot;m&quot;月&quot;"/>
    <numFmt numFmtId="181" formatCode="[$-411]ge\.m\.d;@"/>
    <numFmt numFmtId="182" formatCode="#,##0;&quot;△ &quot;#,##0"/>
    <numFmt numFmtId="183" formatCode="0.0_ "/>
    <numFmt numFmtId="184" formatCode="0_);[Red]\(0\)"/>
    <numFmt numFmtId="185" formatCode="#,##0&quot;円&quot;"/>
    <numFmt numFmtId="186" formatCode="0_ "/>
  </numFmts>
  <fonts count="13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ajor"/>
    </font>
    <font>
      <sz val="8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9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ajor"/>
    </font>
    <font>
      <sz val="12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5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82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0" borderId="0" xfId="0" applyFont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>
      <alignment vertical="center"/>
    </xf>
    <xf numFmtId="177" fontId="0" fillId="0" borderId="14" xfId="0" applyNumberFormat="1" applyBorder="1">
      <alignment vertical="center"/>
    </xf>
    <xf numFmtId="178" fontId="0" fillId="0" borderId="14" xfId="0" applyNumberFormat="1" applyBorder="1">
      <alignment vertical="center"/>
    </xf>
    <xf numFmtId="179" fontId="0" fillId="0" borderId="14" xfId="0" applyNumberFormat="1" applyBorder="1">
      <alignment vertical="center"/>
    </xf>
    <xf numFmtId="0" fontId="0" fillId="0" borderId="14" xfId="0" applyBorder="1" applyAlignment="1">
      <alignment horizontal="center"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177" fontId="0" fillId="0" borderId="0" xfId="0" applyNumberFormat="1">
      <alignment vertical="center"/>
    </xf>
    <xf numFmtId="178" fontId="0" fillId="0" borderId="0" xfId="0" applyNumberFormat="1">
      <alignment vertical="center"/>
    </xf>
    <xf numFmtId="179" fontId="0" fillId="0" borderId="0" xfId="0" applyNumberFormat="1">
      <alignment vertical="center"/>
    </xf>
    <xf numFmtId="0" fontId="0" fillId="0" borderId="16" xfId="0" applyBorder="1" applyAlignment="1">
      <alignment horizontal="center" vertical="center"/>
    </xf>
    <xf numFmtId="0" fontId="0" fillId="0" borderId="4" xfId="0" applyBorder="1">
      <alignment vertical="center"/>
    </xf>
    <xf numFmtId="177" fontId="0" fillId="0" borderId="5" xfId="0" applyNumberFormat="1" applyBorder="1">
      <alignment vertical="center"/>
    </xf>
    <xf numFmtId="178" fontId="0" fillId="0" borderId="5" xfId="0" applyNumberFormat="1" applyBorder="1">
      <alignment vertical="center"/>
    </xf>
    <xf numFmtId="179" fontId="0" fillId="0" borderId="5" xfId="0" applyNumberFormat="1" applyBorder="1">
      <alignment vertical="center"/>
    </xf>
    <xf numFmtId="0" fontId="0" fillId="0" borderId="5" xfId="0" applyBorder="1">
      <alignment vertical="center"/>
    </xf>
    <xf numFmtId="0" fontId="0" fillId="0" borderId="17" xfId="0" applyBorder="1">
      <alignment vertical="center"/>
    </xf>
    <xf numFmtId="180" fontId="0" fillId="0" borderId="21" xfId="0" applyNumberFormat="1" applyBorder="1" applyAlignment="1">
      <alignment horizontal="center" vertical="center"/>
    </xf>
    <xf numFmtId="181" fontId="0" fillId="0" borderId="22" xfId="0" applyNumberFormat="1" applyBorder="1" applyAlignment="1">
      <alignment horizontal="center" vertical="center"/>
    </xf>
    <xf numFmtId="0" fontId="6" fillId="0" borderId="0" xfId="0" applyFont="1">
      <alignment vertical="center"/>
    </xf>
    <xf numFmtId="180" fontId="0" fillId="0" borderId="0" xfId="0" applyNumberFormat="1" applyAlignment="1">
      <alignment horizontal="right" vertical="center"/>
    </xf>
    <xf numFmtId="179" fontId="0" fillId="0" borderId="0" xfId="0" applyNumberFormat="1" applyAlignment="1">
      <alignment horizontal="center" vertical="center"/>
    </xf>
    <xf numFmtId="38" fontId="0" fillId="0" borderId="26" xfId="1" applyFont="1" applyBorder="1" applyAlignment="1">
      <alignment vertical="center"/>
    </xf>
    <xf numFmtId="38" fontId="5" fillId="0" borderId="26" xfId="1" applyFont="1" applyBorder="1" applyAlignment="1">
      <alignment horizontal="center" vertical="center"/>
    </xf>
    <xf numFmtId="181" fontId="0" fillId="0" borderId="4" xfId="0" applyNumberFormat="1" applyBorder="1" applyAlignment="1">
      <alignment horizontal="center" vertical="center"/>
    </xf>
    <xf numFmtId="17" fontId="0" fillId="0" borderId="5" xfId="0" applyNumberFormat="1" applyBorder="1" applyAlignment="1">
      <alignment horizontal="center" vertical="center"/>
    </xf>
    <xf numFmtId="181" fontId="0" fillId="0" borderId="0" xfId="0" applyNumberFormat="1">
      <alignment vertical="center"/>
    </xf>
    <xf numFmtId="17" fontId="0" fillId="0" borderId="0" xfId="0" applyNumberFormat="1">
      <alignment vertical="center"/>
    </xf>
    <xf numFmtId="181" fontId="0" fillId="0" borderId="0" xfId="0" applyNumberFormat="1" applyAlignment="1">
      <alignment horizontal="center" vertical="center"/>
    </xf>
    <xf numFmtId="38" fontId="0" fillId="0" borderId="0" xfId="1" applyFont="1" applyBorder="1" applyAlignment="1">
      <alignment horizontal="center" vertical="center"/>
    </xf>
    <xf numFmtId="180" fontId="0" fillId="0" borderId="27" xfId="0" applyNumberFormat="1" applyBorder="1" applyAlignment="1">
      <alignment horizontal="center" vertical="center"/>
    </xf>
    <xf numFmtId="181" fontId="0" fillId="0" borderId="28" xfId="0" applyNumberFormat="1" applyBorder="1" applyAlignment="1">
      <alignment horizontal="center" vertical="center"/>
    </xf>
    <xf numFmtId="17" fontId="0" fillId="0" borderId="26" xfId="0" applyNumberFormat="1" applyBorder="1" applyAlignment="1">
      <alignment horizontal="center" vertical="center"/>
    </xf>
    <xf numFmtId="38" fontId="0" fillId="0" borderId="0" xfId="1" applyFont="1" applyBorder="1" applyAlignment="1">
      <alignment horizontal="left" vertical="center"/>
    </xf>
    <xf numFmtId="0" fontId="0" fillId="0" borderId="33" xfId="0" applyBorder="1" applyAlignment="1">
      <alignment horizontal="center" vertical="center"/>
    </xf>
    <xf numFmtId="183" fontId="0" fillId="0" borderId="14" xfId="0" applyNumberFormat="1" applyBorder="1" applyAlignment="1">
      <alignment horizontal="center" vertical="center"/>
    </xf>
    <xf numFmtId="183" fontId="0" fillId="0" borderId="15" xfId="0" applyNumberFormat="1" applyBorder="1" applyAlignment="1">
      <alignment horizontal="center" vertical="center" shrinkToFit="1"/>
    </xf>
    <xf numFmtId="179" fontId="0" fillId="0" borderId="14" xfId="0" applyNumberFormat="1" applyBorder="1" applyAlignment="1">
      <alignment horizontal="left" vertical="center"/>
    </xf>
    <xf numFmtId="184" fontId="0" fillId="0" borderId="14" xfId="0" applyNumberFormat="1" applyBorder="1" applyAlignment="1">
      <alignment horizontal="right" vertical="center"/>
    </xf>
    <xf numFmtId="180" fontId="0" fillId="0" borderId="16" xfId="0" applyNumberFormat="1" applyBorder="1" applyAlignment="1">
      <alignment horizontal="center" vertical="center" shrinkToFit="1"/>
    </xf>
    <xf numFmtId="184" fontId="0" fillId="0" borderId="23" xfId="0" applyNumberFormat="1" applyBorder="1" applyAlignment="1">
      <alignment horizontal="center" vertical="center"/>
    </xf>
    <xf numFmtId="181" fontId="0" fillId="0" borderId="23" xfId="0" applyNumberFormat="1" applyBorder="1" applyAlignment="1">
      <alignment horizontal="center" vertical="center"/>
    </xf>
    <xf numFmtId="176" fontId="0" fillId="0" borderId="23" xfId="1" applyNumberFormat="1" applyFont="1" applyBorder="1" applyAlignment="1">
      <alignment horizontal="center" vertical="center"/>
    </xf>
    <xf numFmtId="182" fontId="0" fillId="0" borderId="23" xfId="1" applyNumberFormat="1" applyFont="1" applyBorder="1" applyAlignment="1">
      <alignment horizontal="center" vertical="center"/>
    </xf>
    <xf numFmtId="182" fontId="0" fillId="0" borderId="36" xfId="1" applyNumberFormat="1" applyFont="1" applyBorder="1" applyAlignment="1">
      <alignment horizontal="center" vertical="center"/>
    </xf>
    <xf numFmtId="180" fontId="0" fillId="0" borderId="35" xfId="0" applyNumberFormat="1" applyBorder="1" applyAlignment="1">
      <alignment horizontal="center" vertical="center"/>
    </xf>
    <xf numFmtId="181" fontId="0" fillId="0" borderId="35" xfId="0" applyNumberFormat="1" applyBorder="1" applyAlignment="1">
      <alignment horizontal="center" vertical="center"/>
    </xf>
    <xf numFmtId="17" fontId="0" fillId="0" borderId="35" xfId="0" applyNumberFormat="1" applyBorder="1" applyAlignment="1">
      <alignment horizontal="center" vertical="center"/>
    </xf>
    <xf numFmtId="38" fontId="5" fillId="3" borderId="23" xfId="1" applyFont="1" applyFill="1" applyBorder="1" applyAlignment="1">
      <alignment horizontal="center" vertical="center"/>
    </xf>
    <xf numFmtId="182" fontId="0" fillId="0" borderId="15" xfId="1" applyNumberFormat="1" applyFont="1" applyBorder="1" applyAlignment="1">
      <alignment horizontal="center" vertical="center"/>
    </xf>
    <xf numFmtId="180" fontId="0" fillId="0" borderId="13" xfId="0" applyNumberFormat="1" applyBorder="1" applyAlignment="1">
      <alignment horizontal="center" vertical="center" shrinkToFit="1"/>
    </xf>
    <xf numFmtId="38" fontId="0" fillId="3" borderId="39" xfId="1" applyFont="1" applyFill="1" applyBorder="1" applyAlignment="1">
      <alignment horizontal="center" vertical="center"/>
    </xf>
    <xf numFmtId="38" fontId="0" fillId="3" borderId="26" xfId="1" applyFont="1" applyFill="1" applyBorder="1" applyAlignment="1">
      <alignment horizontal="center" vertical="center"/>
    </xf>
    <xf numFmtId="38" fontId="5" fillId="3" borderId="26" xfId="1" applyFont="1" applyFill="1" applyBorder="1" applyAlignment="1">
      <alignment horizontal="center" vertical="center"/>
    </xf>
    <xf numFmtId="38" fontId="5" fillId="0" borderId="0" xfId="1" applyFont="1" applyBorder="1" applyAlignment="1">
      <alignment horizontal="center" vertical="center" shrinkToFit="1"/>
    </xf>
    <xf numFmtId="0" fontId="0" fillId="0" borderId="7" xfId="0" applyBorder="1" applyAlignment="1">
      <alignment horizontal="center" vertical="center" wrapText="1"/>
    </xf>
    <xf numFmtId="38" fontId="5" fillId="2" borderId="7" xfId="1" applyFont="1" applyFill="1" applyBorder="1" applyAlignment="1">
      <alignment horizontal="center" vertical="center"/>
    </xf>
    <xf numFmtId="38" fontId="5" fillId="2" borderId="25" xfId="1" applyFont="1" applyFill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38" fontId="0" fillId="0" borderId="2" xfId="1" applyFont="1" applyBorder="1" applyAlignment="1">
      <alignment vertical="center"/>
    </xf>
    <xf numFmtId="38" fontId="0" fillId="0" borderId="3" xfId="1" applyFont="1" applyBorder="1" applyAlignment="1">
      <alignment vertical="center"/>
    </xf>
    <xf numFmtId="38" fontId="0" fillId="0" borderId="1" xfId="1" applyFont="1" applyBorder="1" applyAlignment="1">
      <alignment vertical="center"/>
    </xf>
    <xf numFmtId="0" fontId="0" fillId="0" borderId="40" xfId="0" applyBorder="1" applyAlignment="1">
      <alignment horizontal="center" vertical="center"/>
    </xf>
    <xf numFmtId="180" fontId="0" fillId="0" borderId="16" xfId="0" applyNumberFormat="1" applyBorder="1" applyAlignment="1">
      <alignment horizontal="center" vertical="center"/>
    </xf>
    <xf numFmtId="184" fontId="0" fillId="0" borderId="5" xfId="0" applyNumberFormat="1" applyBorder="1" applyAlignment="1">
      <alignment horizontal="right" vertical="center"/>
    </xf>
    <xf numFmtId="179" fontId="0" fillId="0" borderId="5" xfId="0" applyNumberFormat="1" applyBorder="1" applyAlignment="1">
      <alignment horizontal="left" vertical="center"/>
    </xf>
    <xf numFmtId="183" fontId="0" fillId="0" borderId="5" xfId="0" applyNumberFormat="1" applyBorder="1" applyAlignment="1">
      <alignment horizontal="center" vertical="center"/>
    </xf>
    <xf numFmtId="183" fontId="0" fillId="0" borderId="17" xfId="0" applyNumberFormat="1" applyBorder="1" applyAlignment="1">
      <alignment horizontal="center" vertical="center" shrinkToFit="1"/>
    </xf>
    <xf numFmtId="38" fontId="9" fillId="0" borderId="0" xfId="1" applyFont="1" applyBorder="1" applyAlignment="1">
      <alignment horizontal="center" vertical="center"/>
    </xf>
    <xf numFmtId="38" fontId="5" fillId="2" borderId="0" xfId="1" applyFont="1" applyFill="1" applyAlignment="1">
      <alignment horizontal="center" vertical="center"/>
    </xf>
    <xf numFmtId="38" fontId="10" fillId="2" borderId="0" xfId="0" applyNumberFormat="1" applyFont="1" applyFill="1" applyAlignment="1">
      <alignment horizontal="center" vertical="center"/>
    </xf>
    <xf numFmtId="185" fontId="11" fillId="2" borderId="31" xfId="1" applyNumberFormat="1" applyFont="1" applyFill="1" applyBorder="1" applyAlignment="1">
      <alignment horizontal="center" vertical="center"/>
    </xf>
    <xf numFmtId="182" fontId="0" fillId="0" borderId="17" xfId="1" applyNumberFormat="1" applyFont="1" applyBorder="1" applyAlignment="1">
      <alignment vertical="center"/>
    </xf>
    <xf numFmtId="182" fontId="0" fillId="0" borderId="4" xfId="1" applyNumberFormat="1" applyFont="1" applyBorder="1" applyAlignment="1">
      <alignment horizontal="center" vertical="center"/>
    </xf>
    <xf numFmtId="186" fontId="0" fillId="0" borderId="23" xfId="1" applyNumberFormat="1" applyFont="1" applyBorder="1" applyAlignment="1">
      <alignment horizontal="center"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12" fillId="0" borderId="0" xfId="0" applyFont="1" applyAlignment="1">
      <alignment horizontal="right" vertical="center"/>
    </xf>
    <xf numFmtId="177" fontId="0" fillId="0" borderId="14" xfId="0" applyNumberFormat="1" applyBorder="1" applyAlignment="1">
      <alignment horizontal="right" vertical="center"/>
    </xf>
    <xf numFmtId="178" fontId="0" fillId="0" borderId="14" xfId="0" applyNumberFormat="1" applyBorder="1" applyAlignment="1">
      <alignment horizontal="right" vertical="center"/>
    </xf>
    <xf numFmtId="179" fontId="0" fillId="0" borderId="14" xfId="0" applyNumberFormat="1" applyBorder="1" applyAlignment="1">
      <alignment horizontal="right" vertical="center"/>
    </xf>
    <xf numFmtId="177" fontId="0" fillId="0" borderId="5" xfId="0" applyNumberFormat="1" applyBorder="1" applyAlignment="1">
      <alignment horizontal="right" vertical="center"/>
    </xf>
    <xf numFmtId="178" fontId="0" fillId="0" borderId="5" xfId="0" applyNumberFormat="1" applyBorder="1" applyAlignment="1">
      <alignment horizontal="right" vertical="center"/>
    </xf>
    <xf numFmtId="179" fontId="0" fillId="0" borderId="5" xfId="0" applyNumberFormat="1" applyBorder="1" applyAlignment="1">
      <alignment horizontal="right" vertical="center"/>
    </xf>
    <xf numFmtId="185" fontId="11" fillId="2" borderId="31" xfId="1" applyNumberFormat="1" applyFont="1" applyFill="1" applyBorder="1" applyAlignment="1">
      <alignment horizontal="right" vertical="center"/>
    </xf>
    <xf numFmtId="38" fontId="2" fillId="0" borderId="23" xfId="1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0" fillId="0" borderId="41" xfId="0" applyBorder="1" applyAlignment="1">
      <alignment horizontal="center" vertical="center" shrinkToFit="1"/>
    </xf>
    <xf numFmtId="0" fontId="0" fillId="0" borderId="46" xfId="0" applyBorder="1" applyAlignment="1">
      <alignment horizontal="center" vertical="center" shrinkToFit="1"/>
    </xf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38" fontId="0" fillId="0" borderId="23" xfId="1" applyFont="1" applyBorder="1" applyAlignment="1">
      <alignment horizontal="center" vertical="center" shrinkToFit="1"/>
    </xf>
    <xf numFmtId="0" fontId="0" fillId="0" borderId="23" xfId="0" applyBorder="1" applyAlignment="1">
      <alignment horizontal="center" vertical="center" shrinkToFit="1"/>
    </xf>
    <xf numFmtId="38" fontId="0" fillId="2" borderId="7" xfId="1" applyFont="1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38" fontId="0" fillId="0" borderId="5" xfId="1" applyFont="1" applyBorder="1" applyAlignment="1">
      <alignment horizontal="center" vertical="center"/>
    </xf>
    <xf numFmtId="38" fontId="0" fillId="0" borderId="6" xfId="1" applyFont="1" applyBorder="1" applyAlignment="1">
      <alignment horizontal="center" vertical="center"/>
    </xf>
    <xf numFmtId="179" fontId="0" fillId="0" borderId="14" xfId="0" applyNumberForma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180" fontId="0" fillId="0" borderId="14" xfId="0" applyNumberFormat="1" applyBorder="1" applyAlignment="1">
      <alignment horizontal="right" vertical="center"/>
    </xf>
    <xf numFmtId="38" fontId="0" fillId="2" borderId="32" xfId="1" applyFont="1" applyFill="1" applyBorder="1" applyAlignment="1">
      <alignment horizontal="center" vertical="center"/>
    </xf>
    <xf numFmtId="38" fontId="0" fillId="2" borderId="5" xfId="1" applyFont="1" applyFill="1" applyBorder="1" applyAlignment="1">
      <alignment horizontal="center" vertical="center"/>
    </xf>
    <xf numFmtId="38" fontId="0" fillId="2" borderId="6" xfId="1" applyFont="1" applyFill="1" applyBorder="1" applyAlignment="1">
      <alignment horizontal="center" vertical="center"/>
    </xf>
    <xf numFmtId="181" fontId="0" fillId="0" borderId="35" xfId="0" applyNumberFormat="1" applyBorder="1" applyAlignment="1">
      <alignment horizontal="center" vertical="center"/>
    </xf>
    <xf numFmtId="38" fontId="0" fillId="0" borderId="35" xfId="1" applyFont="1" applyBorder="1" applyAlignment="1">
      <alignment horizontal="center" vertical="center"/>
    </xf>
    <xf numFmtId="38" fontId="0" fillId="3" borderId="23" xfId="1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181" fontId="0" fillId="0" borderId="6" xfId="0" applyNumberFormat="1" applyBorder="1" applyAlignment="1">
      <alignment horizontal="center" vertical="center"/>
    </xf>
    <xf numFmtId="181" fontId="0" fillId="0" borderId="7" xfId="0" applyNumberFormat="1" applyBorder="1" applyAlignment="1">
      <alignment horizontal="center" vertical="center"/>
    </xf>
    <xf numFmtId="38" fontId="0" fillId="0" borderId="7" xfId="1" applyFont="1" applyBorder="1" applyAlignment="1">
      <alignment horizontal="center" vertical="center"/>
    </xf>
    <xf numFmtId="182" fontId="0" fillId="0" borderId="4" xfId="1" applyNumberFormat="1" applyFont="1" applyBorder="1" applyAlignment="1">
      <alignment horizontal="center" vertical="center"/>
    </xf>
    <xf numFmtId="182" fontId="0" fillId="0" borderId="17" xfId="1" applyNumberFormat="1" applyFont="1" applyBorder="1" applyAlignment="1">
      <alignment horizontal="center" vertical="center"/>
    </xf>
    <xf numFmtId="180" fontId="0" fillId="0" borderId="14" xfId="0" applyNumberFormat="1" applyBorder="1" applyAlignment="1">
      <alignment horizontal="center" vertical="center" shrinkToFit="1"/>
    </xf>
    <xf numFmtId="182" fontId="0" fillId="0" borderId="35" xfId="1" applyNumberFormat="1" applyFont="1" applyBorder="1" applyAlignment="1">
      <alignment horizontal="center" vertical="center"/>
    </xf>
    <xf numFmtId="180" fontId="0" fillId="0" borderId="5" xfId="0" applyNumberFormat="1" applyBorder="1" applyAlignment="1">
      <alignment horizontal="right" vertical="center"/>
    </xf>
    <xf numFmtId="180" fontId="0" fillId="0" borderId="5" xfId="0" applyNumberFormat="1" applyBorder="1" applyAlignment="1">
      <alignment horizontal="center" vertical="center" shrinkToFit="1"/>
    </xf>
    <xf numFmtId="38" fontId="0" fillId="0" borderId="0" xfId="1" applyFont="1" applyAlignment="1">
      <alignment horizontal="right" vertical="center"/>
    </xf>
    <xf numFmtId="38" fontId="0" fillId="0" borderId="34" xfId="1" applyFont="1" applyBorder="1" applyAlignment="1">
      <alignment horizontal="center" vertical="center"/>
    </xf>
    <xf numFmtId="38" fontId="0" fillId="0" borderId="0" xfId="1" applyFont="1" applyAlignment="1">
      <alignment horizontal="center" vertical="center"/>
    </xf>
    <xf numFmtId="38" fontId="0" fillId="0" borderId="0" xfId="1" applyFont="1" applyAlignment="1">
      <alignment horizontal="center" vertical="center" wrapText="1"/>
    </xf>
    <xf numFmtId="181" fontId="0" fillId="0" borderId="29" xfId="0" applyNumberFormat="1" applyBorder="1" applyAlignment="1">
      <alignment horizontal="center" vertical="center"/>
    </xf>
    <xf numFmtId="181" fontId="0" fillId="0" borderId="30" xfId="0" applyNumberFormat="1" applyBorder="1" applyAlignment="1">
      <alignment horizontal="center" vertical="center"/>
    </xf>
    <xf numFmtId="38" fontId="0" fillId="0" borderId="30" xfId="1" applyFont="1" applyBorder="1" applyAlignment="1">
      <alignment horizontal="center" vertical="center"/>
    </xf>
    <xf numFmtId="38" fontId="0" fillId="3" borderId="37" xfId="1" applyFont="1" applyFill="1" applyBorder="1" applyAlignment="1">
      <alignment horizontal="center" vertical="center"/>
    </xf>
    <xf numFmtId="38" fontId="0" fillId="2" borderId="37" xfId="1" applyFont="1" applyFill="1" applyBorder="1" applyAlignment="1">
      <alignment horizontal="center" vertical="center"/>
    </xf>
    <xf numFmtId="38" fontId="0" fillId="2" borderId="23" xfId="1" applyFont="1" applyFill="1" applyBorder="1" applyAlignment="1">
      <alignment horizontal="center" vertical="center"/>
    </xf>
    <xf numFmtId="38" fontId="0" fillId="2" borderId="24" xfId="1" applyFont="1" applyFill="1" applyBorder="1" applyAlignment="1">
      <alignment horizontal="center" vertical="center"/>
    </xf>
    <xf numFmtId="38" fontId="0" fillId="0" borderId="3" xfId="1" applyFont="1" applyBorder="1" applyAlignment="1">
      <alignment horizontal="center" vertical="center"/>
    </xf>
    <xf numFmtId="38" fontId="0" fillId="0" borderId="47" xfId="1" applyFont="1" applyBorder="1" applyAlignment="1">
      <alignment horizontal="center" vertical="center"/>
    </xf>
    <xf numFmtId="180" fontId="0" fillId="0" borderId="4" xfId="0" applyNumberFormat="1" applyBorder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76" fontId="0" fillId="0" borderId="14" xfId="1" applyNumberFormat="1" applyFont="1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181" fontId="0" fillId="0" borderId="14" xfId="0" applyNumberFormat="1" applyBorder="1" applyAlignment="1">
      <alignment horizontal="center" vertical="center"/>
    </xf>
    <xf numFmtId="38" fontId="0" fillId="0" borderId="42" xfId="1" applyFont="1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50" xfId="0" applyBorder="1">
      <alignment vertical="center"/>
    </xf>
    <xf numFmtId="177" fontId="0" fillId="0" borderId="51" xfId="0" applyNumberFormat="1" applyBorder="1">
      <alignment vertical="center"/>
    </xf>
    <xf numFmtId="178" fontId="0" fillId="0" borderId="51" xfId="0" applyNumberFormat="1" applyBorder="1">
      <alignment vertical="center"/>
    </xf>
    <xf numFmtId="179" fontId="0" fillId="0" borderId="51" xfId="0" applyNumberFormat="1" applyBorder="1">
      <alignment vertical="center"/>
    </xf>
    <xf numFmtId="0" fontId="0" fillId="0" borderId="51" xfId="0" applyBorder="1" applyAlignment="1">
      <alignment horizontal="center" vertical="center"/>
    </xf>
    <xf numFmtId="0" fontId="0" fillId="0" borderId="51" xfId="0" applyBorder="1">
      <alignment vertical="center"/>
    </xf>
    <xf numFmtId="0" fontId="0" fillId="0" borderId="52" xfId="0" applyBorder="1">
      <alignment vertical="center"/>
    </xf>
    <xf numFmtId="0" fontId="0" fillId="0" borderId="37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2" xfId="0" applyBorder="1">
      <alignment vertical="center"/>
    </xf>
    <xf numFmtId="177" fontId="0" fillId="0" borderId="23" xfId="0" applyNumberFormat="1" applyBorder="1">
      <alignment vertical="center"/>
    </xf>
    <xf numFmtId="178" fontId="0" fillId="0" borderId="23" xfId="0" applyNumberFormat="1" applyBorder="1">
      <alignment vertical="center"/>
    </xf>
    <xf numFmtId="179" fontId="0" fillId="0" borderId="23" xfId="0" applyNumberFormat="1" applyBorder="1">
      <alignment vertical="center"/>
    </xf>
    <xf numFmtId="0" fontId="0" fillId="0" borderId="23" xfId="0" applyBorder="1" applyAlignment="1">
      <alignment horizontal="center" vertical="center"/>
    </xf>
    <xf numFmtId="0" fontId="0" fillId="0" borderId="23" xfId="0" applyBorder="1">
      <alignment vertical="center"/>
    </xf>
    <xf numFmtId="0" fontId="0" fillId="0" borderId="36" xfId="0" applyBorder="1">
      <alignment vertical="center"/>
    </xf>
    <xf numFmtId="177" fontId="0" fillId="0" borderId="23" xfId="0" applyNumberFormat="1" applyBorder="1" applyAlignment="1">
      <alignment horizontal="right" vertical="center"/>
    </xf>
    <xf numFmtId="178" fontId="0" fillId="0" borderId="23" xfId="0" applyNumberFormat="1" applyBorder="1" applyAlignment="1">
      <alignment horizontal="right" vertical="center"/>
    </xf>
    <xf numFmtId="179" fontId="0" fillId="0" borderId="23" xfId="0" applyNumberFormat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114299</xdr:colOff>
      <xdr:row>46</xdr:row>
      <xdr:rowOff>9526</xdr:rowOff>
    </xdr:from>
    <xdr:to>
      <xdr:col>13</xdr:col>
      <xdr:colOff>923924</xdr:colOff>
      <xdr:row>49</xdr:row>
      <xdr:rowOff>180975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9E9368B6-334F-74D4-38C2-CB1AF2667B08}"/>
            </a:ext>
          </a:extLst>
        </xdr:cNvPr>
        <xdr:cNvSpPr/>
      </xdr:nvSpPr>
      <xdr:spPr>
        <a:xfrm>
          <a:off x="4610099" y="12411076"/>
          <a:ext cx="2276475" cy="981074"/>
        </a:xfrm>
        <a:prstGeom prst="wedgeRoundRectCallout">
          <a:avLst>
            <a:gd name="adj1" fmla="val 1625"/>
            <a:gd name="adj2" fmla="val 66804"/>
            <a:gd name="adj3" fmla="val 16667"/>
          </a:avLst>
        </a:prstGeom>
        <a:solidFill>
          <a:schemeClr val="lt1"/>
        </a:solidFill>
        <a:ln w="1270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180975</xdr:colOff>
      <xdr:row>46</xdr:row>
      <xdr:rowOff>46495</xdr:rowOff>
    </xdr:from>
    <xdr:to>
      <xdr:col>13</xdr:col>
      <xdr:colOff>838200</xdr:colOff>
      <xdr:row>49</xdr:row>
      <xdr:rowOff>161925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F3AEE50-5DAA-BB60-F6C2-2E2D9BFE2DE2}"/>
            </a:ext>
          </a:extLst>
        </xdr:cNvPr>
        <xdr:cNvSpPr txBox="1"/>
      </xdr:nvSpPr>
      <xdr:spPr>
        <a:xfrm>
          <a:off x="4676775" y="12448045"/>
          <a:ext cx="2124075" cy="92505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>
              <a:solidFill>
                <a:srgbClr val="FF0000"/>
              </a:solidFill>
            </a:rPr>
            <a:t>代替要員は</a:t>
          </a:r>
          <a:r>
            <a:rPr kumimoji="1" lang="en-US" altLang="ja-JP" sz="900">
              <a:solidFill>
                <a:srgbClr val="FF0000"/>
              </a:solidFill>
            </a:rPr>
            <a:t>1</a:t>
          </a:r>
          <a:r>
            <a:rPr kumimoji="1" lang="ja-JP" altLang="en-US" sz="900">
              <a:solidFill>
                <a:srgbClr val="FF0000"/>
              </a:solidFill>
            </a:rPr>
            <a:t>ヶ月間働いているが、育休期間は</a:t>
          </a:r>
          <a:r>
            <a:rPr kumimoji="1" lang="en-US" altLang="ja-JP" sz="900">
              <a:solidFill>
                <a:srgbClr val="FF0000"/>
              </a:solidFill>
            </a:rPr>
            <a:t>3.17</a:t>
          </a:r>
          <a:r>
            <a:rPr kumimoji="1" lang="ja-JP" altLang="en-US" sz="900">
              <a:solidFill>
                <a:srgbClr val="FF0000"/>
              </a:solidFill>
            </a:rPr>
            <a:t>までなので、その期間で出勤した日数のみ対象</a:t>
          </a:r>
          <a:endParaRPr kumimoji="1" lang="en-US" altLang="ja-JP" sz="900">
            <a:solidFill>
              <a:srgbClr val="FF0000"/>
            </a:solidFill>
          </a:endParaRPr>
        </a:p>
        <a:p>
          <a:r>
            <a:rPr kumimoji="1" lang="ja-JP" altLang="en-US" sz="900">
              <a:solidFill>
                <a:srgbClr val="FF0000"/>
              </a:solidFill>
            </a:rPr>
            <a:t>この場合、</a:t>
          </a:r>
          <a:r>
            <a:rPr kumimoji="1" lang="en-US" altLang="ja-JP" sz="900">
              <a:solidFill>
                <a:srgbClr val="FF0000"/>
              </a:solidFill>
            </a:rPr>
            <a:t>21</a:t>
          </a:r>
          <a:r>
            <a:rPr kumimoji="1" lang="ja-JP" altLang="en-US" sz="900">
              <a:solidFill>
                <a:srgbClr val="FF0000"/>
              </a:solidFill>
            </a:rPr>
            <a:t>日中</a:t>
          </a:r>
          <a:r>
            <a:rPr kumimoji="1" lang="en-US" altLang="ja-JP" sz="900">
              <a:solidFill>
                <a:srgbClr val="FF0000"/>
              </a:solidFill>
            </a:rPr>
            <a:t>11</a:t>
          </a:r>
          <a:r>
            <a:rPr kumimoji="1" lang="ja-JP" altLang="en-US" sz="900">
              <a:solidFill>
                <a:srgbClr val="FF0000"/>
              </a:solidFill>
            </a:rPr>
            <a:t>日が対象で８時間勤務のうちの</a:t>
          </a:r>
          <a:r>
            <a:rPr kumimoji="1" lang="en-US" altLang="ja-JP" sz="900">
              <a:solidFill>
                <a:srgbClr val="FF0000"/>
              </a:solidFill>
            </a:rPr>
            <a:t>0.5</a:t>
          </a:r>
          <a:r>
            <a:rPr kumimoji="1" lang="ja-JP" altLang="en-US" sz="900">
              <a:solidFill>
                <a:srgbClr val="FF0000"/>
              </a:solidFill>
            </a:rPr>
            <a:t>時間を計算</a:t>
          </a:r>
          <a:endParaRPr kumimoji="1" lang="en-US" altLang="ja-JP" sz="9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161925</xdr:colOff>
      <xdr:row>33</xdr:row>
      <xdr:rowOff>95259</xdr:rowOff>
    </xdr:from>
    <xdr:to>
      <xdr:col>10</xdr:col>
      <xdr:colOff>133350</xdr:colOff>
      <xdr:row>34</xdr:row>
      <xdr:rowOff>203022</xdr:rowOff>
    </xdr:to>
    <xdr:grpSp>
      <xdr:nvGrpSpPr>
        <xdr:cNvPr id="10" name="グループ化 9">
          <a:extLst>
            <a:ext uri="{FF2B5EF4-FFF2-40B4-BE49-F238E27FC236}">
              <a16:creationId xmlns:a16="http://schemas.microsoft.com/office/drawing/2014/main" id="{06DA5A2D-6995-4466-9969-A57B302D9FC9}"/>
            </a:ext>
          </a:extLst>
        </xdr:cNvPr>
        <xdr:cNvGrpSpPr/>
      </xdr:nvGrpSpPr>
      <xdr:grpSpPr>
        <a:xfrm>
          <a:off x="3952875" y="9172584"/>
          <a:ext cx="1028700" cy="422088"/>
          <a:chOff x="6419849" y="12932833"/>
          <a:chExt cx="1028700" cy="279399"/>
        </a:xfrm>
      </xdr:grpSpPr>
      <xdr:sp macro="" textlink="">
        <xdr:nvSpPr>
          <xdr:cNvPr id="11" name="吹き出し: 角を丸めた四角形 10">
            <a:extLst>
              <a:ext uri="{FF2B5EF4-FFF2-40B4-BE49-F238E27FC236}">
                <a16:creationId xmlns:a16="http://schemas.microsoft.com/office/drawing/2014/main" id="{014D26DA-DA82-E0BC-67DB-06FC253CDFD3}"/>
              </a:ext>
            </a:extLst>
          </xdr:cNvPr>
          <xdr:cNvSpPr/>
        </xdr:nvSpPr>
        <xdr:spPr>
          <a:xfrm>
            <a:off x="6419849" y="12932833"/>
            <a:ext cx="1028700" cy="279399"/>
          </a:xfrm>
          <a:prstGeom prst="wedgeRoundRectCallout">
            <a:avLst>
              <a:gd name="adj1" fmla="val 3717"/>
              <a:gd name="adj2" fmla="val 90105"/>
              <a:gd name="adj3" fmla="val 16667"/>
            </a:avLst>
          </a:prstGeom>
          <a:solidFill>
            <a:sysClr val="window" lastClr="FFFFFF"/>
          </a:solidFill>
          <a:ln w="12700" cap="flat" cmpd="sng" algn="ctr">
            <a:solidFill>
              <a:srgbClr val="FF0000"/>
            </a:solidFill>
            <a:prstDash val="solid"/>
          </a:ln>
          <a:effectLst/>
        </xdr:spPr>
        <xdr:txBody>
          <a:bodyPr vertOverflow="clip" horzOverflow="clip" rtlCol="0" anchor="t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ＭＳ Ｐゴシック" panose="020B0600070205080204" pitchFamily="50" charset="-128"/>
              <a:cs typeface="+mn-cs"/>
            </a:endParaRPr>
          </a:p>
        </xdr:txBody>
      </xdr:sp>
      <xdr:sp macro="" textlink="">
        <xdr:nvSpPr>
          <xdr:cNvPr id="12" name="テキスト ボックス 11">
            <a:extLst>
              <a:ext uri="{FF2B5EF4-FFF2-40B4-BE49-F238E27FC236}">
                <a16:creationId xmlns:a16="http://schemas.microsoft.com/office/drawing/2014/main" id="{5610CA28-90F6-6A61-19E4-8B5EEE74A0AE}"/>
              </a:ext>
            </a:extLst>
          </xdr:cNvPr>
          <xdr:cNvSpPr txBox="1"/>
        </xdr:nvSpPr>
        <xdr:spPr>
          <a:xfrm>
            <a:off x="6496051" y="12978341"/>
            <a:ext cx="952498" cy="175167"/>
          </a:xfrm>
          <a:prstGeom prst="rect">
            <a:avLst/>
          </a:prstGeom>
          <a:solidFill>
            <a:sysClr val="window" lastClr="FFFFFF"/>
          </a:solidFill>
          <a:ln w="9525" cmpd="sng">
            <a:noFill/>
          </a:ln>
          <a:effectLst/>
        </xdr:spPr>
        <xdr:txBody>
          <a:bodyPr vertOverflow="clip" horzOverflow="clip" wrap="square" rtlCol="0" anchor="t"/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900" b="0" i="0" u="none" strike="noStrike" kern="0" cap="none" spc="0" normalizeH="0" baseline="0" noProof="0">
                <a:ln>
                  <a:noFill/>
                </a:ln>
                <a:solidFill>
                  <a:srgbClr val="FF0000"/>
                </a:solidFill>
                <a:effectLst/>
                <a:uLnTx/>
                <a:uFillTx/>
                <a:latin typeface="Calibri"/>
                <a:ea typeface="ＭＳ Ｐゴシック" panose="020B0600070205080204" pitchFamily="50" charset="-128"/>
                <a:cs typeface="+mn-cs"/>
              </a:rPr>
              <a:t>支給対象時間</a:t>
            </a:r>
          </a:p>
        </xdr:txBody>
      </xdr:sp>
    </xdr:grpSp>
    <xdr:clientData/>
  </xdr:twoCellAnchor>
  <xdr:twoCellAnchor>
    <xdr:from>
      <xdr:col>8</xdr:col>
      <xdr:colOff>85724</xdr:colOff>
      <xdr:row>41</xdr:row>
      <xdr:rowOff>133350</xdr:rowOff>
    </xdr:from>
    <xdr:to>
      <xdr:col>11</xdr:col>
      <xdr:colOff>219074</xdr:colOff>
      <xdr:row>43</xdr:row>
      <xdr:rowOff>60138</xdr:rowOff>
    </xdr:to>
    <xdr:grpSp>
      <xdr:nvGrpSpPr>
        <xdr:cNvPr id="13" name="グループ化 12">
          <a:extLst>
            <a:ext uri="{FF2B5EF4-FFF2-40B4-BE49-F238E27FC236}">
              <a16:creationId xmlns:a16="http://schemas.microsoft.com/office/drawing/2014/main" id="{8B2DC4F4-AA33-4831-9671-1BAF50709C49}"/>
            </a:ext>
          </a:extLst>
        </xdr:cNvPr>
        <xdr:cNvGrpSpPr/>
      </xdr:nvGrpSpPr>
      <xdr:grpSpPr>
        <a:xfrm>
          <a:off x="4229099" y="11725275"/>
          <a:ext cx="1247775" cy="422088"/>
          <a:chOff x="6419849" y="12932833"/>
          <a:chExt cx="1028700" cy="279399"/>
        </a:xfrm>
      </xdr:grpSpPr>
      <xdr:sp macro="" textlink="">
        <xdr:nvSpPr>
          <xdr:cNvPr id="14" name="吹き出し: 角を丸めた四角形 13">
            <a:extLst>
              <a:ext uri="{FF2B5EF4-FFF2-40B4-BE49-F238E27FC236}">
                <a16:creationId xmlns:a16="http://schemas.microsoft.com/office/drawing/2014/main" id="{454E82AA-7794-4C54-5106-6B828E36CF8F}"/>
              </a:ext>
            </a:extLst>
          </xdr:cNvPr>
          <xdr:cNvSpPr/>
        </xdr:nvSpPr>
        <xdr:spPr>
          <a:xfrm>
            <a:off x="6419849" y="12932833"/>
            <a:ext cx="1028700" cy="279399"/>
          </a:xfrm>
          <a:prstGeom prst="wedgeRoundRectCallout">
            <a:avLst>
              <a:gd name="adj1" fmla="val 3717"/>
              <a:gd name="adj2" fmla="val 90105"/>
              <a:gd name="adj3" fmla="val 16667"/>
            </a:avLst>
          </a:prstGeom>
          <a:solidFill>
            <a:sysClr val="window" lastClr="FFFFFF"/>
          </a:solidFill>
          <a:ln w="12700" cap="flat" cmpd="sng" algn="ctr">
            <a:solidFill>
              <a:srgbClr val="FF0000"/>
            </a:solidFill>
            <a:prstDash val="solid"/>
          </a:ln>
          <a:effectLst/>
        </xdr:spPr>
        <xdr:txBody>
          <a:bodyPr vertOverflow="clip" horzOverflow="clip" rtlCol="0" anchor="t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ＭＳ Ｐゴシック" panose="020B0600070205080204" pitchFamily="50" charset="-128"/>
              <a:cs typeface="+mn-cs"/>
            </a:endParaRPr>
          </a:p>
        </xdr:txBody>
      </xdr:sp>
      <xdr:sp macro="" textlink="">
        <xdr:nvSpPr>
          <xdr:cNvPr id="15" name="テキスト ボックス 14">
            <a:extLst>
              <a:ext uri="{FF2B5EF4-FFF2-40B4-BE49-F238E27FC236}">
                <a16:creationId xmlns:a16="http://schemas.microsoft.com/office/drawing/2014/main" id="{58FB6356-CC6C-DFF1-DB5F-057B3758AD2E}"/>
              </a:ext>
            </a:extLst>
          </xdr:cNvPr>
          <xdr:cNvSpPr txBox="1"/>
        </xdr:nvSpPr>
        <xdr:spPr>
          <a:xfrm>
            <a:off x="6448426" y="12984646"/>
            <a:ext cx="958976" cy="175167"/>
          </a:xfrm>
          <a:prstGeom prst="rect">
            <a:avLst/>
          </a:prstGeom>
          <a:solidFill>
            <a:sysClr val="window" lastClr="FFFFFF"/>
          </a:solidFill>
          <a:ln w="9525" cmpd="sng">
            <a:noFill/>
          </a:ln>
          <a:effectLst/>
        </xdr:spPr>
        <xdr:txBody>
          <a:bodyPr vertOverflow="clip" horzOverflow="clip" wrap="square" rtlCol="0" anchor="t"/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900" b="0" i="0" u="none" strike="noStrike" kern="0" cap="none" spc="0" normalizeH="0" baseline="0" noProof="0">
                <a:ln>
                  <a:noFill/>
                </a:ln>
                <a:solidFill>
                  <a:srgbClr val="FF0000"/>
                </a:solidFill>
                <a:effectLst/>
                <a:uLnTx/>
                <a:uFillTx/>
                <a:latin typeface="Calibri"/>
                <a:ea typeface="ＭＳ Ｐゴシック" panose="020B0600070205080204" pitchFamily="50" charset="-128"/>
                <a:cs typeface="+mn-cs"/>
              </a:rPr>
              <a:t>１日の勤務時間</a:t>
            </a:r>
          </a:p>
        </xdr:txBody>
      </xdr:sp>
    </xdr:grpSp>
    <xdr:clientData/>
  </xdr:twoCellAnchor>
  <xdr:twoCellAnchor>
    <xdr:from>
      <xdr:col>0</xdr:col>
      <xdr:colOff>57150</xdr:colOff>
      <xdr:row>0</xdr:row>
      <xdr:rowOff>104775</xdr:rowOff>
    </xdr:from>
    <xdr:to>
      <xdr:col>1</xdr:col>
      <xdr:colOff>371475</xdr:colOff>
      <xdr:row>2</xdr:row>
      <xdr:rowOff>47625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DC542737-A8CB-5F61-66FB-6F646AAA0897}"/>
            </a:ext>
          </a:extLst>
        </xdr:cNvPr>
        <xdr:cNvSpPr txBox="1"/>
      </xdr:nvSpPr>
      <xdr:spPr>
        <a:xfrm>
          <a:off x="57150" y="104775"/>
          <a:ext cx="1000125" cy="447675"/>
        </a:xfrm>
        <a:prstGeom prst="rect">
          <a:avLst/>
        </a:prstGeom>
        <a:solidFill>
          <a:schemeClr val="lt1"/>
        </a:solidFill>
        <a:ln w="158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800" b="1">
              <a:solidFill>
                <a:srgbClr val="FF0000"/>
              </a:solidFill>
            </a:rPr>
            <a:t>入力例</a:t>
          </a:r>
        </a:p>
      </xdr:txBody>
    </xdr:sp>
    <xdr:clientData/>
  </xdr:twoCellAnchor>
  <xdr:twoCellAnchor>
    <xdr:from>
      <xdr:col>2</xdr:col>
      <xdr:colOff>314325</xdr:colOff>
      <xdr:row>41</xdr:row>
      <xdr:rowOff>304800</xdr:rowOff>
    </xdr:from>
    <xdr:to>
      <xdr:col>5</xdr:col>
      <xdr:colOff>114300</xdr:colOff>
      <xdr:row>44</xdr:row>
      <xdr:rowOff>231588</xdr:rowOff>
    </xdr:to>
    <xdr:sp macro="" textlink="">
      <xdr:nvSpPr>
        <xdr:cNvPr id="18" name="吹き出し: 角を丸めた四角形 17">
          <a:extLst>
            <a:ext uri="{FF2B5EF4-FFF2-40B4-BE49-F238E27FC236}">
              <a16:creationId xmlns:a16="http://schemas.microsoft.com/office/drawing/2014/main" id="{237FAC02-764A-C295-51EB-9225307AFB6C}"/>
            </a:ext>
          </a:extLst>
        </xdr:cNvPr>
        <xdr:cNvSpPr/>
      </xdr:nvSpPr>
      <xdr:spPr>
        <a:xfrm>
          <a:off x="1800225" y="11268075"/>
          <a:ext cx="1285875" cy="736413"/>
        </a:xfrm>
        <a:prstGeom prst="wedgeRoundRectCallout">
          <a:avLst>
            <a:gd name="adj1" fmla="val 3717"/>
            <a:gd name="adj2" fmla="val 90105"/>
            <a:gd name="adj3" fmla="val 16667"/>
          </a:avLst>
        </a:prstGeom>
        <a:solidFill>
          <a:sysClr val="window" lastClr="FFFFFF"/>
        </a:solidFill>
        <a:ln w="12700" cap="flat" cmpd="sng" algn="ctr">
          <a:solidFill>
            <a:srgbClr val="FF0000"/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>
    <xdr:from>
      <xdr:col>2</xdr:col>
      <xdr:colOff>361951</xdr:colOff>
      <xdr:row>42</xdr:row>
      <xdr:rowOff>57151</xdr:rowOff>
    </xdr:from>
    <xdr:to>
      <xdr:col>5</xdr:col>
      <xdr:colOff>85725</xdr:colOff>
      <xdr:row>44</xdr:row>
      <xdr:rowOff>175781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C164CBF5-8789-1B5E-BBA2-4FA12239561C}"/>
            </a:ext>
          </a:extLst>
        </xdr:cNvPr>
        <xdr:cNvSpPr txBox="1"/>
      </xdr:nvSpPr>
      <xdr:spPr>
        <a:xfrm>
          <a:off x="1847851" y="11334751"/>
          <a:ext cx="1209674" cy="613930"/>
        </a:xfrm>
        <a:prstGeom prst="rect">
          <a:avLst/>
        </a:prstGeom>
        <a:solidFill>
          <a:sysClr val="window" lastClr="FFFFFF"/>
        </a:solidFill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/>
              <a:ea typeface="ＭＳ Ｐゴシック" panose="020B0600070205080204" pitchFamily="50" charset="-128"/>
              <a:cs typeface="+mn-cs"/>
            </a:rPr>
            <a:t>控除等がなければ数カ月まとめて</a:t>
          </a:r>
          <a:endParaRPr kumimoji="1" lang="en-US" altLang="ja-JP" sz="900" b="0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Calibri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/>
              <a:ea typeface="ＭＳ Ｐゴシック" panose="020B0600070205080204" pitchFamily="50" charset="-128"/>
              <a:cs typeface="+mn-cs"/>
            </a:rPr>
            <a:t>お書きください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E49094-E2B1-4457-B13A-9F268E1CE907}">
  <sheetPr>
    <pageSetUpPr fitToPage="1"/>
  </sheetPr>
  <dimension ref="A1:S73"/>
  <sheetViews>
    <sheetView topLeftCell="A4" zoomScaleNormal="100" workbookViewId="0">
      <selection activeCell="G6" sqref="G6"/>
    </sheetView>
  </sheetViews>
  <sheetFormatPr defaultRowHeight="13.5" x14ac:dyDescent="0.15"/>
  <cols>
    <col min="2" max="2" width="10.5" bestFit="1" customWidth="1"/>
    <col min="3" max="3" width="10.25" customWidth="1"/>
    <col min="4" max="5" width="4.625" customWidth="1"/>
    <col min="6" max="6" width="5.375" bestFit="1" customWidth="1"/>
    <col min="7" max="7" width="5.375" customWidth="1"/>
    <col min="8" max="11" width="4.625" customWidth="1"/>
    <col min="12" max="12" width="5.375" bestFit="1" customWidth="1"/>
    <col min="13" max="13" width="4.625" customWidth="1"/>
    <col min="14" max="14" width="15" customWidth="1"/>
    <col min="15" max="15" width="14.625" bestFit="1" customWidth="1"/>
  </cols>
  <sheetData>
    <row r="1" spans="1:16" ht="24.95" customHeight="1" x14ac:dyDescent="0.15">
      <c r="A1" s="151" t="s">
        <v>45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  <c r="O1" s="151"/>
    </row>
    <row r="2" spans="1:16" ht="15" customHeight="1" thickBot="1" x14ac:dyDescent="0.2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86" t="s">
        <v>54</v>
      </c>
      <c r="O2" s="4"/>
    </row>
    <row r="3" spans="1:16" ht="24.95" customHeight="1" thickBot="1" x14ac:dyDescent="0.2">
      <c r="G3" s="98" t="s">
        <v>8</v>
      </c>
      <c r="H3" s="99"/>
      <c r="I3" s="99"/>
      <c r="J3" s="96"/>
      <c r="K3" s="96"/>
      <c r="L3" s="96"/>
      <c r="M3" s="96"/>
      <c r="N3" s="97"/>
      <c r="P3" s="1"/>
    </row>
    <row r="4" spans="1:16" ht="15" customHeight="1" thickBot="1" x14ac:dyDescent="0.2"/>
    <row r="5" spans="1:16" ht="24.95" customHeight="1" x14ac:dyDescent="0.15">
      <c r="B5" s="154" t="s">
        <v>9</v>
      </c>
      <c r="C5" s="127"/>
      <c r="D5" s="83"/>
      <c r="E5" s="84"/>
      <c r="F5" s="84"/>
      <c r="G5" s="84"/>
      <c r="H5" s="84"/>
      <c r="I5" s="84"/>
      <c r="J5" s="84"/>
      <c r="K5" s="84"/>
      <c r="L5" s="84"/>
      <c r="M5" s="84"/>
      <c r="N5" s="85"/>
    </row>
    <row r="6" spans="1:16" ht="24.95" customHeight="1" x14ac:dyDescent="0.15">
      <c r="B6" s="170" t="s">
        <v>10</v>
      </c>
      <c r="C6" s="171"/>
      <c r="D6" s="172" t="s">
        <v>5</v>
      </c>
      <c r="E6" s="179" t="s">
        <v>55</v>
      </c>
      <c r="F6" s="180" t="s">
        <v>56</v>
      </c>
      <c r="G6" s="181" t="s">
        <v>7</v>
      </c>
      <c r="H6" s="176" t="s">
        <v>6</v>
      </c>
      <c r="I6" s="177" t="s">
        <v>5</v>
      </c>
      <c r="J6" s="179" t="s">
        <v>55</v>
      </c>
      <c r="K6" s="180" t="s">
        <v>56</v>
      </c>
      <c r="L6" s="181" t="s">
        <v>7</v>
      </c>
      <c r="M6" s="177"/>
      <c r="N6" s="178"/>
    </row>
    <row r="7" spans="1:16" ht="24.95" customHeight="1" x14ac:dyDescent="0.15">
      <c r="B7" s="157" t="s">
        <v>61</v>
      </c>
      <c r="C7" s="115"/>
      <c r="D7" s="19" t="s">
        <v>5</v>
      </c>
      <c r="E7" s="179" t="s">
        <v>55</v>
      </c>
      <c r="F7" s="180" t="s">
        <v>56</v>
      </c>
      <c r="G7" s="181" t="s">
        <v>7</v>
      </c>
      <c r="H7" s="176" t="s">
        <v>6</v>
      </c>
      <c r="I7" s="177" t="s">
        <v>5</v>
      </c>
      <c r="J7" s="179" t="s">
        <v>55</v>
      </c>
      <c r="K7" s="180" t="s">
        <v>56</v>
      </c>
      <c r="L7" s="181" t="s">
        <v>7</v>
      </c>
      <c r="M7" s="23"/>
      <c r="N7" s="24"/>
    </row>
    <row r="8" spans="1:16" ht="24.95" customHeight="1" thickBot="1" x14ac:dyDescent="0.2">
      <c r="B8" s="161" t="s">
        <v>62</v>
      </c>
      <c r="C8" s="162"/>
      <c r="D8" s="163" t="s">
        <v>5</v>
      </c>
      <c r="E8" s="87" t="s">
        <v>55</v>
      </c>
      <c r="F8" s="88" t="s">
        <v>56</v>
      </c>
      <c r="G8" s="89" t="s">
        <v>7</v>
      </c>
      <c r="H8" s="12" t="s">
        <v>6</v>
      </c>
      <c r="I8" s="13" t="s">
        <v>5</v>
      </c>
      <c r="J8" s="87" t="s">
        <v>55</v>
      </c>
      <c r="K8" s="88" t="s">
        <v>56</v>
      </c>
      <c r="L8" s="89" t="s">
        <v>7</v>
      </c>
      <c r="M8" s="168"/>
      <c r="N8" s="169"/>
    </row>
    <row r="9" spans="1:16" ht="14.25" customHeight="1" thickBot="1" x14ac:dyDescent="0.2">
      <c r="B9" s="2"/>
      <c r="C9" s="2"/>
      <c r="E9" s="15"/>
      <c r="F9" s="16"/>
      <c r="G9" s="17"/>
      <c r="H9" s="2"/>
      <c r="J9" s="15"/>
      <c r="K9" s="16"/>
      <c r="L9" s="17"/>
    </row>
    <row r="10" spans="1:16" ht="24.95" customHeight="1" x14ac:dyDescent="0.15">
      <c r="A10" s="1" t="s">
        <v>0</v>
      </c>
      <c r="B10" s="154" t="s">
        <v>11</v>
      </c>
      <c r="C10" s="127"/>
      <c r="D10" s="83"/>
      <c r="E10" s="84"/>
      <c r="F10" s="84"/>
      <c r="G10" s="84"/>
      <c r="H10" s="84"/>
      <c r="I10" s="84"/>
      <c r="J10" s="84"/>
      <c r="K10" s="84"/>
      <c r="L10" s="84"/>
      <c r="M10" s="84"/>
      <c r="N10" s="85"/>
    </row>
    <row r="11" spans="1:16" ht="24.95" customHeight="1" x14ac:dyDescent="0.15">
      <c r="A11" s="1"/>
      <c r="B11" s="157" t="s">
        <v>12</v>
      </c>
      <c r="C11" s="115"/>
      <c r="D11" s="19" t="s">
        <v>5</v>
      </c>
      <c r="E11" s="90" t="s">
        <v>55</v>
      </c>
      <c r="F11" s="91" t="s">
        <v>56</v>
      </c>
      <c r="G11" s="92" t="s">
        <v>7</v>
      </c>
      <c r="H11" s="5" t="s">
        <v>59</v>
      </c>
      <c r="I11" s="23" t="s">
        <v>5</v>
      </c>
      <c r="J11" s="90" t="s">
        <v>55</v>
      </c>
      <c r="K11" s="91" t="s">
        <v>56</v>
      </c>
      <c r="L11" s="92" t="s">
        <v>7</v>
      </c>
      <c r="M11" s="23"/>
      <c r="N11" s="24"/>
    </row>
    <row r="12" spans="1:16" ht="24.95" customHeight="1" thickBot="1" x14ac:dyDescent="0.2">
      <c r="A12" s="1"/>
      <c r="B12" s="155" t="s">
        <v>53</v>
      </c>
      <c r="C12" s="156"/>
      <c r="D12" s="8" t="s">
        <v>5</v>
      </c>
      <c r="E12" s="87" t="s">
        <v>55</v>
      </c>
      <c r="F12" s="88" t="s">
        <v>56</v>
      </c>
      <c r="G12" s="89" t="s">
        <v>7</v>
      </c>
      <c r="H12" s="12" t="s">
        <v>59</v>
      </c>
      <c r="I12" s="13" t="s">
        <v>5</v>
      </c>
      <c r="J12" s="87" t="s">
        <v>55</v>
      </c>
      <c r="K12" s="88" t="s">
        <v>56</v>
      </c>
      <c r="L12" s="89" t="s">
        <v>7</v>
      </c>
      <c r="M12" s="13"/>
      <c r="N12" s="14"/>
    </row>
    <row r="13" spans="1:16" ht="14.25" customHeight="1" thickBot="1" x14ac:dyDescent="0.2">
      <c r="A13" s="1"/>
      <c r="B13" s="2"/>
      <c r="C13" s="2"/>
      <c r="E13" s="15"/>
      <c r="F13" s="16"/>
      <c r="G13" s="17"/>
      <c r="H13" s="2"/>
      <c r="J13" s="15"/>
      <c r="K13" s="16"/>
      <c r="L13" s="17"/>
    </row>
    <row r="14" spans="1:16" ht="24.95" customHeight="1" x14ac:dyDescent="0.15">
      <c r="A14" s="1" t="s">
        <v>1</v>
      </c>
      <c r="B14" s="154" t="s">
        <v>11</v>
      </c>
      <c r="C14" s="127"/>
      <c r="D14" s="83"/>
      <c r="E14" s="84"/>
      <c r="F14" s="84"/>
      <c r="G14" s="84"/>
      <c r="H14" s="84"/>
      <c r="I14" s="84"/>
      <c r="J14" s="84"/>
      <c r="K14" s="84"/>
      <c r="L14" s="84"/>
      <c r="M14" s="84"/>
      <c r="N14" s="85"/>
    </row>
    <row r="15" spans="1:16" ht="24.95" customHeight="1" x14ac:dyDescent="0.15">
      <c r="A15" s="1"/>
      <c r="B15" s="157" t="s">
        <v>12</v>
      </c>
      <c r="C15" s="115"/>
      <c r="D15" s="19" t="s">
        <v>5</v>
      </c>
      <c r="E15" s="90" t="s">
        <v>55</v>
      </c>
      <c r="F15" s="91" t="s">
        <v>56</v>
      </c>
      <c r="G15" s="92" t="s">
        <v>7</v>
      </c>
      <c r="H15" s="5" t="s">
        <v>59</v>
      </c>
      <c r="I15" s="23" t="s">
        <v>5</v>
      </c>
      <c r="J15" s="90" t="s">
        <v>55</v>
      </c>
      <c r="K15" s="91" t="s">
        <v>56</v>
      </c>
      <c r="L15" s="92" t="s">
        <v>7</v>
      </c>
      <c r="M15" s="23"/>
      <c r="N15" s="24"/>
    </row>
    <row r="16" spans="1:16" ht="24.95" customHeight="1" thickBot="1" x14ac:dyDescent="0.2">
      <c r="A16" s="1"/>
      <c r="B16" s="155" t="s">
        <v>53</v>
      </c>
      <c r="C16" s="156"/>
      <c r="D16" s="8" t="s">
        <v>5</v>
      </c>
      <c r="E16" s="87" t="s">
        <v>55</v>
      </c>
      <c r="F16" s="88" t="s">
        <v>56</v>
      </c>
      <c r="G16" s="89" t="s">
        <v>7</v>
      </c>
      <c r="H16" s="12" t="s">
        <v>59</v>
      </c>
      <c r="I16" s="13" t="s">
        <v>5</v>
      </c>
      <c r="J16" s="87" t="s">
        <v>55</v>
      </c>
      <c r="K16" s="88" t="s">
        <v>56</v>
      </c>
      <c r="L16" s="89" t="s">
        <v>7</v>
      </c>
      <c r="M16" s="13"/>
      <c r="N16" s="14"/>
    </row>
    <row r="17" spans="1:14" ht="14.25" customHeight="1" thickBot="1" x14ac:dyDescent="0.2">
      <c r="A17" s="1"/>
      <c r="B17" s="2"/>
      <c r="C17" s="2"/>
      <c r="E17" s="15"/>
      <c r="F17" s="16"/>
      <c r="G17" s="17"/>
      <c r="H17" s="2"/>
      <c r="J17" s="15"/>
      <c r="K17" s="16"/>
      <c r="L17" s="17"/>
    </row>
    <row r="18" spans="1:14" ht="24.95" customHeight="1" x14ac:dyDescent="0.15">
      <c r="A18" s="1" t="s">
        <v>3</v>
      </c>
      <c r="B18" s="154" t="s">
        <v>11</v>
      </c>
      <c r="C18" s="127"/>
      <c r="D18" s="83"/>
      <c r="E18" s="84"/>
      <c r="F18" s="84"/>
      <c r="G18" s="84"/>
      <c r="H18" s="84"/>
      <c r="I18" s="84"/>
      <c r="J18" s="84"/>
      <c r="K18" s="84"/>
      <c r="L18" s="84"/>
      <c r="M18" s="84"/>
      <c r="N18" s="85"/>
    </row>
    <row r="19" spans="1:14" ht="24.95" customHeight="1" x14ac:dyDescent="0.15">
      <c r="B19" s="157" t="s">
        <v>12</v>
      </c>
      <c r="C19" s="115"/>
      <c r="D19" s="19" t="s">
        <v>5</v>
      </c>
      <c r="E19" s="90" t="s">
        <v>55</v>
      </c>
      <c r="F19" s="91" t="s">
        <v>56</v>
      </c>
      <c r="G19" s="92" t="s">
        <v>7</v>
      </c>
      <c r="H19" s="5" t="s">
        <v>59</v>
      </c>
      <c r="I19" s="23" t="s">
        <v>5</v>
      </c>
      <c r="J19" s="90" t="s">
        <v>55</v>
      </c>
      <c r="K19" s="91" t="s">
        <v>56</v>
      </c>
      <c r="L19" s="92" t="s">
        <v>7</v>
      </c>
      <c r="M19" s="23"/>
      <c r="N19" s="24"/>
    </row>
    <row r="20" spans="1:14" ht="24.95" customHeight="1" thickBot="1" x14ac:dyDescent="0.2">
      <c r="B20" s="155" t="s">
        <v>53</v>
      </c>
      <c r="C20" s="156"/>
      <c r="D20" s="8" t="s">
        <v>5</v>
      </c>
      <c r="E20" s="87" t="s">
        <v>55</v>
      </c>
      <c r="F20" s="88" t="s">
        <v>56</v>
      </c>
      <c r="G20" s="89" t="s">
        <v>7</v>
      </c>
      <c r="H20" s="12" t="s">
        <v>59</v>
      </c>
      <c r="I20" s="13" t="s">
        <v>5</v>
      </c>
      <c r="J20" s="87" t="s">
        <v>55</v>
      </c>
      <c r="K20" s="88" t="s">
        <v>56</v>
      </c>
      <c r="L20" s="89" t="s">
        <v>7</v>
      </c>
      <c r="M20" s="13"/>
      <c r="N20" s="14"/>
    </row>
    <row r="21" spans="1:14" ht="15" customHeight="1" thickBot="1" x14ac:dyDescent="0.2"/>
    <row r="22" spans="1:14" ht="24.95" customHeight="1" thickBot="1" x14ac:dyDescent="0.2">
      <c r="A22" s="1" t="s">
        <v>0</v>
      </c>
      <c r="B22" s="42" t="s">
        <v>27</v>
      </c>
      <c r="C22" s="138"/>
      <c r="D22" s="123"/>
      <c r="E22" s="148" t="s">
        <v>28</v>
      </c>
      <c r="F22" s="149"/>
      <c r="G22" s="138" t="s">
        <v>14</v>
      </c>
      <c r="H22" s="123"/>
      <c r="I22" s="67"/>
      <c r="J22" s="68"/>
      <c r="K22" s="68"/>
      <c r="L22" s="68"/>
      <c r="M22" s="69"/>
      <c r="N22" s="3"/>
    </row>
    <row r="23" spans="1:14" ht="24.95" customHeight="1" x14ac:dyDescent="0.15">
      <c r="B23" s="158" t="s">
        <v>57</v>
      </c>
      <c r="C23" s="158"/>
      <c r="D23" s="158"/>
      <c r="E23" s="158"/>
      <c r="F23" s="158"/>
      <c r="G23" s="158"/>
      <c r="H23" s="158"/>
      <c r="I23" s="158"/>
      <c r="J23" s="158"/>
      <c r="K23" s="158"/>
      <c r="L23" s="158"/>
      <c r="M23" s="158"/>
      <c r="N23" s="158"/>
    </row>
    <row r="24" spans="1:14" ht="14.25" customHeight="1" thickBot="1" x14ac:dyDescent="0.2">
      <c r="B24" s="2"/>
    </row>
    <row r="25" spans="1:14" ht="24.95" customHeight="1" thickBot="1" x14ac:dyDescent="0.2">
      <c r="A25" s="1" t="s">
        <v>1</v>
      </c>
      <c r="B25" s="42" t="s">
        <v>21</v>
      </c>
      <c r="C25" s="138"/>
      <c r="D25" s="123"/>
      <c r="E25" s="148" t="s">
        <v>13</v>
      </c>
      <c r="F25" s="149"/>
      <c r="G25" s="138" t="s">
        <v>14</v>
      </c>
      <c r="H25" s="123"/>
      <c r="I25" s="67"/>
      <c r="J25" s="68"/>
      <c r="K25" s="68"/>
      <c r="L25" s="68"/>
      <c r="M25" s="69"/>
      <c r="N25" s="3"/>
    </row>
    <row r="26" spans="1:14" ht="24.95" customHeight="1" x14ac:dyDescent="0.15">
      <c r="B26" s="158" t="s">
        <v>57</v>
      </c>
      <c r="C26" s="158"/>
      <c r="D26" s="158"/>
      <c r="E26" s="158"/>
      <c r="F26" s="158"/>
      <c r="G26" s="158"/>
      <c r="H26" s="158"/>
      <c r="I26" s="158"/>
      <c r="J26" s="158"/>
      <c r="K26" s="158"/>
      <c r="L26" s="158"/>
      <c r="M26" s="158"/>
      <c r="N26" s="158"/>
    </row>
    <row r="27" spans="1:14" ht="14.25" customHeight="1" thickBot="1" x14ac:dyDescent="0.2">
      <c r="B27" s="2"/>
    </row>
    <row r="28" spans="1:14" ht="24.95" customHeight="1" thickBot="1" x14ac:dyDescent="0.2">
      <c r="A28" s="1" t="s">
        <v>3</v>
      </c>
      <c r="B28" s="42" t="s">
        <v>21</v>
      </c>
      <c r="C28" s="138"/>
      <c r="D28" s="123"/>
      <c r="E28" s="148" t="s">
        <v>13</v>
      </c>
      <c r="F28" s="149"/>
      <c r="G28" s="138" t="s">
        <v>14</v>
      </c>
      <c r="H28" s="123"/>
      <c r="I28" s="67"/>
      <c r="J28" s="68"/>
      <c r="K28" s="68"/>
      <c r="L28" s="68"/>
      <c r="M28" s="69"/>
      <c r="N28" s="3"/>
    </row>
    <row r="29" spans="1:14" ht="24.95" customHeight="1" x14ac:dyDescent="0.15">
      <c r="B29" s="158" t="s">
        <v>57</v>
      </c>
      <c r="C29" s="158"/>
      <c r="D29" s="158"/>
      <c r="E29" s="158"/>
      <c r="F29" s="158"/>
      <c r="G29" s="158"/>
      <c r="H29" s="158"/>
      <c r="I29" s="158"/>
      <c r="J29" s="158"/>
      <c r="K29" s="158"/>
      <c r="L29" s="158"/>
      <c r="M29" s="158"/>
      <c r="N29" s="158"/>
    </row>
    <row r="30" spans="1:14" ht="14.25" customHeight="1" thickBot="1" x14ac:dyDescent="0.2">
      <c r="B30" s="2"/>
      <c r="C30" s="37"/>
      <c r="D30" s="37"/>
      <c r="E30" s="37"/>
      <c r="F30" s="37"/>
      <c r="G30" s="37"/>
      <c r="H30" s="37"/>
      <c r="I30" s="41"/>
      <c r="J30" s="41"/>
      <c r="K30" s="41"/>
      <c r="L30" s="41"/>
      <c r="M30" s="41"/>
    </row>
    <row r="31" spans="1:14" ht="24.95" customHeight="1" thickBot="1" x14ac:dyDescent="0.2">
      <c r="B31" s="70" t="s">
        <v>15</v>
      </c>
      <c r="C31" s="99"/>
      <c r="D31" s="99"/>
      <c r="E31" s="99"/>
      <c r="F31" s="99"/>
      <c r="G31" s="101" t="s">
        <v>17</v>
      </c>
      <c r="H31" s="101"/>
      <c r="I31" s="101"/>
      <c r="J31" s="100"/>
      <c r="K31" s="101"/>
      <c r="L31" s="101"/>
      <c r="M31" s="101"/>
      <c r="N31" s="102"/>
    </row>
    <row r="32" spans="1:14" ht="15" customHeight="1" x14ac:dyDescent="0.15"/>
    <row r="33" spans="1:19" ht="24.75" customHeight="1" thickBot="1" x14ac:dyDescent="0.2">
      <c r="C33" t="s">
        <v>18</v>
      </c>
    </row>
    <row r="34" spans="1:19" ht="24.95" customHeight="1" x14ac:dyDescent="0.15">
      <c r="B34" s="6" t="s">
        <v>19</v>
      </c>
      <c r="C34" s="125" t="s">
        <v>20</v>
      </c>
      <c r="D34" s="126"/>
      <c r="E34" s="126"/>
      <c r="F34" s="127"/>
      <c r="G34" s="111" t="s">
        <v>27</v>
      </c>
      <c r="H34" s="111"/>
      <c r="I34" s="111"/>
      <c r="J34" s="152"/>
      <c r="K34" s="107" t="s">
        <v>22</v>
      </c>
      <c r="L34" s="107"/>
      <c r="M34" s="108"/>
      <c r="N34" s="63" t="s">
        <v>39</v>
      </c>
    </row>
    <row r="35" spans="1:19" ht="24.95" customHeight="1" x14ac:dyDescent="0.15">
      <c r="A35" s="1" t="s">
        <v>0</v>
      </c>
      <c r="B35" s="71"/>
      <c r="C35" s="32"/>
      <c r="D35" s="33" t="s">
        <v>6</v>
      </c>
      <c r="E35" s="128"/>
      <c r="F35" s="129"/>
      <c r="G35" s="130"/>
      <c r="H35" s="130"/>
      <c r="I35" s="131"/>
      <c r="J35" s="132"/>
    </row>
    <row r="36" spans="1:19" ht="24.95" customHeight="1" x14ac:dyDescent="0.15">
      <c r="B36" s="18"/>
      <c r="C36" s="135" t="s">
        <v>24</v>
      </c>
      <c r="D36" s="135"/>
      <c r="E36" s="72"/>
      <c r="F36" s="73" t="s">
        <v>7</v>
      </c>
      <c r="G36" s="136" t="s">
        <v>33</v>
      </c>
      <c r="H36" s="136"/>
      <c r="I36" s="74"/>
      <c r="J36" s="75" t="s">
        <v>2</v>
      </c>
      <c r="K36" s="119"/>
      <c r="L36" s="120"/>
      <c r="M36" s="121"/>
      <c r="N36" s="64"/>
      <c r="O36" s="27"/>
      <c r="Q36" s="17"/>
      <c r="S36" s="17"/>
    </row>
    <row r="37" spans="1:19" ht="24.95" customHeight="1" x14ac:dyDescent="0.15">
      <c r="B37" s="71"/>
      <c r="C37" s="32"/>
      <c r="D37" s="33" t="s">
        <v>6</v>
      </c>
      <c r="E37" s="128"/>
      <c r="F37" s="129"/>
      <c r="G37" s="130"/>
      <c r="H37" s="130"/>
      <c r="I37" s="131"/>
      <c r="J37" s="132"/>
    </row>
    <row r="38" spans="1:19" ht="24.95" customHeight="1" x14ac:dyDescent="0.15">
      <c r="B38" s="18"/>
      <c r="C38" s="135" t="s">
        <v>24</v>
      </c>
      <c r="D38" s="135"/>
      <c r="E38" s="72"/>
      <c r="F38" s="73" t="s">
        <v>7</v>
      </c>
      <c r="G38" s="136" t="s">
        <v>33</v>
      </c>
      <c r="H38" s="136"/>
      <c r="I38" s="74"/>
      <c r="J38" s="75" t="s">
        <v>2</v>
      </c>
      <c r="K38" s="119"/>
      <c r="L38" s="120"/>
      <c r="M38" s="121"/>
      <c r="N38" s="64"/>
      <c r="O38" s="27"/>
      <c r="Q38" s="17"/>
      <c r="S38" s="17"/>
    </row>
    <row r="39" spans="1:19" ht="24.95" customHeight="1" x14ac:dyDescent="0.15">
      <c r="B39" s="71"/>
      <c r="C39" s="32"/>
      <c r="D39" s="33" t="s">
        <v>6</v>
      </c>
      <c r="E39" s="128"/>
      <c r="F39" s="129"/>
      <c r="G39" s="130"/>
      <c r="H39" s="130"/>
      <c r="I39" s="131"/>
      <c r="J39" s="132"/>
    </row>
    <row r="40" spans="1:19" ht="24.95" customHeight="1" x14ac:dyDescent="0.15">
      <c r="B40" s="18"/>
      <c r="C40" s="135" t="s">
        <v>24</v>
      </c>
      <c r="D40" s="135"/>
      <c r="E40" s="72"/>
      <c r="F40" s="73" t="s">
        <v>7</v>
      </c>
      <c r="G40" s="136" t="s">
        <v>33</v>
      </c>
      <c r="H40" s="136"/>
      <c r="I40" s="74"/>
      <c r="J40" s="75" t="s">
        <v>2</v>
      </c>
      <c r="K40" s="119"/>
      <c r="L40" s="120"/>
      <c r="M40" s="121"/>
      <c r="N40" s="64"/>
      <c r="O40" s="27"/>
      <c r="Q40" s="17"/>
      <c r="S40" s="17"/>
    </row>
    <row r="41" spans="1:19" ht="24.95" customHeight="1" x14ac:dyDescent="0.15">
      <c r="B41" s="71"/>
      <c r="C41" s="32"/>
      <c r="D41" s="33" t="s">
        <v>6</v>
      </c>
      <c r="E41" s="128"/>
      <c r="F41" s="129"/>
      <c r="G41" s="130"/>
      <c r="H41" s="130"/>
      <c r="I41" s="131"/>
      <c r="J41" s="132"/>
    </row>
    <row r="42" spans="1:19" ht="24.95" customHeight="1" thickBot="1" x14ac:dyDescent="0.2">
      <c r="B42" s="7"/>
      <c r="C42" s="118" t="s">
        <v>24</v>
      </c>
      <c r="D42" s="118"/>
      <c r="E42" s="46"/>
      <c r="F42" s="45" t="s">
        <v>7</v>
      </c>
      <c r="G42" s="133" t="s">
        <v>33</v>
      </c>
      <c r="H42" s="133"/>
      <c r="I42" s="43"/>
      <c r="J42" s="44" t="s">
        <v>2</v>
      </c>
      <c r="K42" s="119"/>
      <c r="L42" s="120"/>
      <c r="M42" s="121"/>
      <c r="N42" s="64"/>
      <c r="O42" s="27"/>
      <c r="Q42" s="17"/>
      <c r="S42" s="17"/>
    </row>
    <row r="43" spans="1:19" ht="14.25" customHeight="1" thickBot="1" x14ac:dyDescent="0.2">
      <c r="B43" s="2"/>
      <c r="C43" s="28"/>
      <c r="D43" s="28"/>
      <c r="E43" s="29"/>
      <c r="F43" s="29"/>
      <c r="G43" s="28"/>
      <c r="H43" s="28"/>
      <c r="I43" s="29"/>
      <c r="J43" s="29"/>
      <c r="K43" s="30"/>
      <c r="L43" s="30"/>
      <c r="M43" s="30"/>
      <c r="N43" s="31"/>
      <c r="O43" s="27"/>
      <c r="Q43" s="17"/>
      <c r="S43" s="17"/>
    </row>
    <row r="44" spans="1:19" ht="24.95" customHeight="1" x14ac:dyDescent="0.15">
      <c r="B44" s="6" t="s">
        <v>19</v>
      </c>
      <c r="C44" s="125" t="s">
        <v>20</v>
      </c>
      <c r="D44" s="126"/>
      <c r="E44" s="126"/>
      <c r="F44" s="127"/>
      <c r="G44" s="111" t="s">
        <v>21</v>
      </c>
      <c r="H44" s="111"/>
      <c r="I44" s="111" t="s">
        <v>52</v>
      </c>
      <c r="J44" s="112"/>
      <c r="K44" s="107" t="s">
        <v>22</v>
      </c>
      <c r="L44" s="107"/>
      <c r="M44" s="108"/>
      <c r="N44" s="63" t="s">
        <v>39</v>
      </c>
    </row>
    <row r="45" spans="1:19" ht="24.95" customHeight="1" x14ac:dyDescent="0.15">
      <c r="A45" s="1" t="s">
        <v>1</v>
      </c>
      <c r="B45" s="47"/>
      <c r="C45" s="32"/>
      <c r="D45" s="33" t="s">
        <v>6</v>
      </c>
      <c r="E45" s="128"/>
      <c r="F45" s="129"/>
      <c r="G45" s="130"/>
      <c r="H45" s="130"/>
      <c r="I45" s="81"/>
      <c r="J45" s="80" t="s">
        <v>2</v>
      </c>
    </row>
    <row r="46" spans="1:19" ht="24.95" customHeight="1" thickBot="1" x14ac:dyDescent="0.2">
      <c r="B46" s="25"/>
      <c r="C46" s="26" t="s">
        <v>34</v>
      </c>
      <c r="D46" s="48"/>
      <c r="E46" s="49" t="s">
        <v>35</v>
      </c>
      <c r="F46" s="159" t="s">
        <v>33</v>
      </c>
      <c r="G46" s="159"/>
      <c r="H46" s="159"/>
      <c r="I46" s="50"/>
      <c r="J46" s="52" t="s">
        <v>2</v>
      </c>
      <c r="K46" s="145"/>
      <c r="L46" s="146"/>
      <c r="M46" s="147"/>
      <c r="N46" s="65"/>
      <c r="O46" s="27"/>
    </row>
    <row r="47" spans="1:19" ht="14.25" customHeight="1" thickBot="1" x14ac:dyDescent="0.2">
      <c r="B47" s="53"/>
      <c r="C47" s="54"/>
      <c r="D47" s="55"/>
      <c r="E47" s="122"/>
      <c r="F47" s="122"/>
      <c r="G47" s="123"/>
      <c r="H47" s="123"/>
      <c r="I47" s="134"/>
      <c r="J47" s="134"/>
      <c r="K47" s="124"/>
      <c r="L47" s="124"/>
      <c r="M47" s="124"/>
      <c r="N47" s="56"/>
      <c r="O47" s="27"/>
    </row>
    <row r="48" spans="1:19" ht="24.95" customHeight="1" x14ac:dyDescent="0.15">
      <c r="B48" s="6" t="s">
        <v>19</v>
      </c>
      <c r="C48" s="125" t="s">
        <v>20</v>
      </c>
      <c r="D48" s="126"/>
      <c r="E48" s="126"/>
      <c r="F48" s="127"/>
      <c r="G48" s="111" t="s">
        <v>21</v>
      </c>
      <c r="H48" s="111"/>
      <c r="I48" s="111" t="s">
        <v>52</v>
      </c>
      <c r="J48" s="112"/>
      <c r="K48" s="107" t="s">
        <v>22</v>
      </c>
      <c r="L48" s="107"/>
      <c r="M48" s="108"/>
      <c r="N48" s="63" t="s">
        <v>39</v>
      </c>
    </row>
    <row r="49" spans="1:19" ht="24.95" customHeight="1" x14ac:dyDescent="0.15">
      <c r="A49" s="1" t="s">
        <v>3</v>
      </c>
      <c r="B49" s="38"/>
      <c r="C49" s="39"/>
      <c r="D49" s="40" t="s">
        <v>6</v>
      </c>
      <c r="E49" s="141"/>
      <c r="F49" s="142"/>
      <c r="G49" s="143"/>
      <c r="H49" s="143"/>
      <c r="I49" s="81"/>
      <c r="J49" s="80" t="s">
        <v>2</v>
      </c>
      <c r="K49" s="144"/>
      <c r="L49" s="124"/>
      <c r="M49" s="124"/>
      <c r="N49" s="56"/>
      <c r="O49" s="27"/>
    </row>
    <row r="50" spans="1:19" ht="24.95" customHeight="1" x14ac:dyDescent="0.15">
      <c r="A50" s="2"/>
      <c r="B50" s="116" t="s">
        <v>23</v>
      </c>
      <c r="C50" s="150" t="s">
        <v>24</v>
      </c>
      <c r="D50" s="136"/>
      <c r="E50" s="136"/>
      <c r="F50" s="136"/>
      <c r="G50" s="136"/>
      <c r="H50" s="82"/>
      <c r="I50" s="51" t="s">
        <v>7</v>
      </c>
      <c r="J50" s="52"/>
      <c r="K50" s="59"/>
      <c r="L50" s="60"/>
      <c r="M50" s="60"/>
      <c r="N50" s="61"/>
      <c r="O50" s="27"/>
    </row>
    <row r="51" spans="1:19" ht="24.95" customHeight="1" thickBot="1" x14ac:dyDescent="0.2">
      <c r="B51" s="117"/>
      <c r="C51" s="58" t="s">
        <v>38</v>
      </c>
      <c r="D51" s="46"/>
      <c r="E51" s="12" t="s">
        <v>7</v>
      </c>
      <c r="F51" s="109" t="s">
        <v>37</v>
      </c>
      <c r="G51" s="110"/>
      <c r="H51" s="153"/>
      <c r="I51" s="153"/>
      <c r="J51" s="57" t="s">
        <v>2</v>
      </c>
      <c r="K51" s="119"/>
      <c r="L51" s="120"/>
      <c r="M51" s="121"/>
      <c r="N51" s="64"/>
      <c r="O51" s="27"/>
      <c r="Q51" s="17"/>
      <c r="S51" s="17"/>
    </row>
    <row r="52" spans="1:19" ht="15" customHeight="1" x14ac:dyDescent="0.15">
      <c r="C52" s="34"/>
      <c r="D52" s="35"/>
      <c r="E52" s="36"/>
      <c r="F52" s="36"/>
      <c r="G52" s="37"/>
      <c r="H52" s="37"/>
      <c r="I52" s="37"/>
      <c r="J52" s="37"/>
      <c r="K52" s="103"/>
      <c r="L52" s="104"/>
      <c r="M52" s="104"/>
      <c r="N52" s="62"/>
    </row>
    <row r="53" spans="1:19" ht="24.95" customHeight="1" x14ac:dyDescent="0.15">
      <c r="B53" s="113" t="s">
        <v>42</v>
      </c>
      <c r="C53" s="114"/>
      <c r="D53" s="114"/>
      <c r="E53" s="114"/>
      <c r="F53" s="114"/>
      <c r="G53" s="114"/>
      <c r="H53" s="114"/>
      <c r="I53" s="114"/>
      <c r="J53" s="115"/>
      <c r="K53" s="105"/>
      <c r="L53" s="106"/>
      <c r="M53" s="106"/>
      <c r="N53" s="64"/>
    </row>
    <row r="54" spans="1:19" ht="24.95" customHeight="1" x14ac:dyDescent="0.15">
      <c r="C54" s="34"/>
      <c r="D54" s="35"/>
      <c r="E54" s="36"/>
      <c r="F54" s="36"/>
      <c r="G54" s="37"/>
      <c r="H54" s="37"/>
      <c r="I54" s="37"/>
      <c r="J54" s="37"/>
      <c r="K54" s="94" t="s">
        <v>40</v>
      </c>
      <c r="L54" s="94"/>
      <c r="M54" s="94"/>
      <c r="N54" s="76" t="s">
        <v>41</v>
      </c>
    </row>
    <row r="55" spans="1:19" ht="24.95" customHeight="1" x14ac:dyDescent="0.15">
      <c r="J55" s="2"/>
      <c r="K55" s="139" t="s">
        <v>25</v>
      </c>
      <c r="L55" s="139"/>
      <c r="M55" s="139"/>
      <c r="N55" s="78"/>
    </row>
    <row r="56" spans="1:19" ht="24.95" customHeight="1" x14ac:dyDescent="0.15">
      <c r="K56" s="140" t="s">
        <v>43</v>
      </c>
      <c r="L56" s="139"/>
      <c r="M56" s="139"/>
      <c r="N56" s="78"/>
      <c r="O56" s="27"/>
    </row>
    <row r="57" spans="1:19" ht="24.95" customHeight="1" x14ac:dyDescent="0.15">
      <c r="K57" s="137" t="s">
        <v>26</v>
      </c>
      <c r="L57" s="137"/>
      <c r="M57" s="137"/>
      <c r="N57" s="77"/>
    </row>
    <row r="58" spans="1:19" ht="33" customHeight="1" thickBot="1" x14ac:dyDescent="0.2">
      <c r="F58" s="66"/>
      <c r="G58" s="66"/>
      <c r="H58" s="66"/>
      <c r="I58" s="95" t="s">
        <v>44</v>
      </c>
      <c r="J58" s="95"/>
      <c r="K58" s="95"/>
      <c r="L58" s="95"/>
      <c r="M58" s="95"/>
      <c r="N58" s="93" t="s">
        <v>58</v>
      </c>
      <c r="O58" s="27"/>
    </row>
    <row r="59" spans="1:19" ht="20.100000000000001" customHeight="1" thickTop="1" x14ac:dyDescent="0.15"/>
    <row r="60" spans="1:19" ht="20.100000000000001" customHeight="1" x14ac:dyDescent="0.15"/>
    <row r="61" spans="1:19" ht="20.100000000000001" customHeight="1" x14ac:dyDescent="0.15"/>
    <row r="62" spans="1:19" ht="20.100000000000001" customHeight="1" x14ac:dyDescent="0.15"/>
    <row r="63" spans="1:19" ht="20.100000000000001" customHeight="1" x14ac:dyDescent="0.15"/>
    <row r="64" spans="1:19" ht="20.100000000000001" customHeight="1" x14ac:dyDescent="0.15"/>
    <row r="65" ht="20.100000000000001" customHeight="1" x14ac:dyDescent="0.15"/>
    <row r="66" ht="20.100000000000001" customHeight="1" x14ac:dyDescent="0.15"/>
    <row r="67" ht="20.100000000000001" customHeight="1" x14ac:dyDescent="0.15"/>
    <row r="68" ht="20.100000000000001" customHeight="1" x14ac:dyDescent="0.15"/>
    <row r="69" ht="20.100000000000001" customHeight="1" x14ac:dyDescent="0.15"/>
    <row r="70" ht="20.100000000000001" customHeight="1" x14ac:dyDescent="0.15"/>
    <row r="71" ht="20.100000000000001" customHeight="1" x14ac:dyDescent="0.15"/>
    <row r="72" ht="20.100000000000001" customHeight="1" x14ac:dyDescent="0.15"/>
    <row r="73" ht="20.100000000000001" customHeight="1" x14ac:dyDescent="0.15"/>
  </sheetData>
  <mergeCells count="91">
    <mergeCell ref="I58:M58"/>
    <mergeCell ref="B5:C5"/>
    <mergeCell ref="B6:C6"/>
    <mergeCell ref="B10:C10"/>
    <mergeCell ref="B11:C11"/>
    <mergeCell ref="B12:C12"/>
    <mergeCell ref="B14:C14"/>
    <mergeCell ref="B15:C15"/>
    <mergeCell ref="B16:C16"/>
    <mergeCell ref="B18:C18"/>
    <mergeCell ref="B53:J53"/>
    <mergeCell ref="K53:M53"/>
    <mergeCell ref="K54:M54"/>
    <mergeCell ref="K55:M55"/>
    <mergeCell ref="K56:M56"/>
    <mergeCell ref="K57:M57"/>
    <mergeCell ref="B50:B51"/>
    <mergeCell ref="C50:G50"/>
    <mergeCell ref="F51:G51"/>
    <mergeCell ref="H51:I51"/>
    <mergeCell ref="K51:M51"/>
    <mergeCell ref="K52:M52"/>
    <mergeCell ref="C48:F48"/>
    <mergeCell ref="G48:H48"/>
    <mergeCell ref="I48:J48"/>
    <mergeCell ref="K48:M48"/>
    <mergeCell ref="E49:F49"/>
    <mergeCell ref="G49:H49"/>
    <mergeCell ref="K49:M49"/>
    <mergeCell ref="F46:H46"/>
    <mergeCell ref="K46:M46"/>
    <mergeCell ref="E47:F47"/>
    <mergeCell ref="G47:H47"/>
    <mergeCell ref="I47:J47"/>
    <mergeCell ref="K47:M47"/>
    <mergeCell ref="C44:F44"/>
    <mergeCell ref="G44:H44"/>
    <mergeCell ref="I44:J44"/>
    <mergeCell ref="K44:M44"/>
    <mergeCell ref="E45:F45"/>
    <mergeCell ref="G45:H45"/>
    <mergeCell ref="K42:M42"/>
    <mergeCell ref="E39:F39"/>
    <mergeCell ref="G39:H39"/>
    <mergeCell ref="I39:J39"/>
    <mergeCell ref="C40:D40"/>
    <mergeCell ref="G40:H40"/>
    <mergeCell ref="K40:M40"/>
    <mergeCell ref="E41:F41"/>
    <mergeCell ref="G41:H41"/>
    <mergeCell ref="I41:J41"/>
    <mergeCell ref="C42:D42"/>
    <mergeCell ref="G42:H42"/>
    <mergeCell ref="K38:M38"/>
    <mergeCell ref="E35:F35"/>
    <mergeCell ref="G35:H35"/>
    <mergeCell ref="I35:J35"/>
    <mergeCell ref="C36:D36"/>
    <mergeCell ref="G36:H36"/>
    <mergeCell ref="K36:M36"/>
    <mergeCell ref="E37:F37"/>
    <mergeCell ref="G37:H37"/>
    <mergeCell ref="I37:J37"/>
    <mergeCell ref="C38:D38"/>
    <mergeCell ref="G38:H38"/>
    <mergeCell ref="B29:N29"/>
    <mergeCell ref="C31:F31"/>
    <mergeCell ref="G31:I31"/>
    <mergeCell ref="J31:N31"/>
    <mergeCell ref="C34:F34"/>
    <mergeCell ref="G34:H34"/>
    <mergeCell ref="I34:J34"/>
    <mergeCell ref="K34:M34"/>
    <mergeCell ref="C28:D28"/>
    <mergeCell ref="E28:F28"/>
    <mergeCell ref="G28:H28"/>
    <mergeCell ref="C22:D22"/>
    <mergeCell ref="E22:F22"/>
    <mergeCell ref="G22:H22"/>
    <mergeCell ref="B23:N23"/>
    <mergeCell ref="C25:D25"/>
    <mergeCell ref="E25:F25"/>
    <mergeCell ref="G25:H25"/>
    <mergeCell ref="B26:N26"/>
    <mergeCell ref="B19:C19"/>
    <mergeCell ref="B20:C20"/>
    <mergeCell ref="A1:O1"/>
    <mergeCell ref="G3:I3"/>
    <mergeCell ref="J3:N3"/>
    <mergeCell ref="B7:C7"/>
    <mergeCell ref="B8:C8"/>
  </mergeCells>
  <phoneticPr fontId="3"/>
  <printOptions horizontalCentered="1" verticalCentered="1"/>
  <pageMargins left="0.23622047244094491" right="0.23622047244094491" top="0.35433070866141736" bottom="0.35433070866141736" header="0.31496062992125984" footer="0.31496062992125984"/>
  <pageSetup paperSize="9" scale="6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360A83-4D68-4B7D-BDB7-997BE3E77E3F}">
  <sheetPr>
    <pageSetUpPr fitToPage="1"/>
  </sheetPr>
  <dimension ref="A1:S73"/>
  <sheetViews>
    <sheetView zoomScaleNormal="100" workbookViewId="0">
      <selection activeCell="B9" sqref="B9"/>
    </sheetView>
  </sheetViews>
  <sheetFormatPr defaultRowHeight="13.5" x14ac:dyDescent="0.15"/>
  <cols>
    <col min="2" max="2" width="10.5" bestFit="1" customWidth="1"/>
    <col min="3" max="3" width="10.25" customWidth="1"/>
    <col min="4" max="5" width="4.625" customWidth="1"/>
    <col min="6" max="6" width="5.375" bestFit="1" customWidth="1"/>
    <col min="7" max="7" width="5.375" customWidth="1"/>
    <col min="8" max="10" width="4.625" customWidth="1"/>
    <col min="11" max="12" width="5.375" bestFit="1" customWidth="1"/>
    <col min="13" max="13" width="4.625" customWidth="1"/>
    <col min="14" max="14" width="15" customWidth="1"/>
    <col min="15" max="15" width="14.625" bestFit="1" customWidth="1"/>
  </cols>
  <sheetData>
    <row r="1" spans="1:16" ht="24.95" customHeight="1" x14ac:dyDescent="0.15">
      <c r="A1" s="151" t="s">
        <v>45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  <c r="O1" s="151"/>
    </row>
    <row r="2" spans="1:16" ht="15" customHeight="1" thickBot="1" x14ac:dyDescent="0.2">
      <c r="A2" s="4"/>
      <c r="B2" s="2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86" t="s">
        <v>54</v>
      </c>
      <c r="O2" s="4"/>
    </row>
    <row r="3" spans="1:16" ht="24.95" customHeight="1" thickBot="1" x14ac:dyDescent="0.2">
      <c r="G3" s="98" t="s">
        <v>8</v>
      </c>
      <c r="H3" s="99"/>
      <c r="I3" s="99"/>
      <c r="J3" s="96" t="s">
        <v>46</v>
      </c>
      <c r="K3" s="96"/>
      <c r="L3" s="96"/>
      <c r="M3" s="96"/>
      <c r="N3" s="97"/>
      <c r="P3" s="1"/>
    </row>
    <row r="4" spans="1:16" ht="15" customHeight="1" thickBot="1" x14ac:dyDescent="0.2"/>
    <row r="5" spans="1:16" ht="24.95" customHeight="1" x14ac:dyDescent="0.15">
      <c r="B5" s="154" t="s">
        <v>9</v>
      </c>
      <c r="C5" s="127"/>
      <c r="D5" s="83" t="s">
        <v>47</v>
      </c>
      <c r="E5" s="84"/>
      <c r="F5" s="84"/>
      <c r="G5" s="84"/>
      <c r="H5" s="84"/>
      <c r="I5" s="84"/>
      <c r="J5" s="84"/>
      <c r="K5" s="84"/>
      <c r="L5" s="84"/>
      <c r="M5" s="84"/>
      <c r="N5" s="85"/>
    </row>
    <row r="6" spans="1:16" ht="24.95" customHeight="1" x14ac:dyDescent="0.15">
      <c r="B6" s="170" t="s">
        <v>10</v>
      </c>
      <c r="C6" s="171"/>
      <c r="D6" s="172" t="s">
        <v>5</v>
      </c>
      <c r="E6" s="173">
        <v>6</v>
      </c>
      <c r="F6" s="174">
        <v>5</v>
      </c>
      <c r="G6" s="175">
        <v>1</v>
      </c>
      <c r="H6" s="176" t="s">
        <v>6</v>
      </c>
      <c r="I6" s="177" t="s">
        <v>5</v>
      </c>
      <c r="J6" s="173">
        <v>7</v>
      </c>
      <c r="K6" s="174">
        <v>3</v>
      </c>
      <c r="L6" s="175">
        <v>17</v>
      </c>
      <c r="M6" s="177"/>
      <c r="N6" s="178"/>
    </row>
    <row r="7" spans="1:16" ht="24.95" customHeight="1" x14ac:dyDescent="0.15">
      <c r="B7" s="157" t="s">
        <v>61</v>
      </c>
      <c r="C7" s="115"/>
      <c r="D7" s="19" t="s">
        <v>5</v>
      </c>
      <c r="E7" s="20">
        <v>7</v>
      </c>
      <c r="F7" s="21">
        <v>3</v>
      </c>
      <c r="G7" s="22">
        <v>18</v>
      </c>
      <c r="H7" s="5" t="s">
        <v>6</v>
      </c>
      <c r="I7" s="23" t="s">
        <v>5</v>
      </c>
      <c r="J7" s="20">
        <v>11</v>
      </c>
      <c r="K7" s="21">
        <v>3</v>
      </c>
      <c r="L7" s="22">
        <v>17</v>
      </c>
      <c r="M7" s="23"/>
      <c r="N7" s="24"/>
    </row>
    <row r="8" spans="1:16" ht="24.95" customHeight="1" thickBot="1" x14ac:dyDescent="0.2">
      <c r="B8" s="161" t="s">
        <v>62</v>
      </c>
      <c r="C8" s="162"/>
      <c r="D8" s="163" t="s">
        <v>5</v>
      </c>
      <c r="E8" s="164">
        <v>7</v>
      </c>
      <c r="F8" s="165">
        <v>3</v>
      </c>
      <c r="G8" s="166">
        <v>18</v>
      </c>
      <c r="H8" s="167" t="s">
        <v>6</v>
      </c>
      <c r="I8" s="168" t="s">
        <v>5</v>
      </c>
      <c r="J8" s="164">
        <v>8</v>
      </c>
      <c r="K8" s="165">
        <v>3</v>
      </c>
      <c r="L8" s="166">
        <v>17</v>
      </c>
      <c r="M8" s="168"/>
      <c r="N8" s="169"/>
    </row>
    <row r="9" spans="1:16" ht="14.25" customHeight="1" thickBot="1" x14ac:dyDescent="0.2">
      <c r="B9" s="2"/>
      <c r="C9" s="2"/>
      <c r="E9" s="15"/>
      <c r="F9" s="16"/>
      <c r="G9" s="17"/>
      <c r="H9" s="2"/>
      <c r="J9" s="15"/>
      <c r="K9" s="16"/>
      <c r="L9" s="17"/>
    </row>
    <row r="10" spans="1:16" ht="24.95" customHeight="1" x14ac:dyDescent="0.15">
      <c r="A10" s="1" t="s">
        <v>0</v>
      </c>
      <c r="B10" s="154" t="s">
        <v>11</v>
      </c>
      <c r="C10" s="127"/>
      <c r="D10" s="83" t="s">
        <v>48</v>
      </c>
      <c r="E10" s="84"/>
      <c r="F10" s="84"/>
      <c r="G10" s="84"/>
      <c r="H10" s="84"/>
      <c r="I10" s="84"/>
      <c r="J10" s="84"/>
      <c r="K10" s="84"/>
      <c r="L10" s="84"/>
      <c r="M10" s="84"/>
      <c r="N10" s="85"/>
    </row>
    <row r="11" spans="1:16" ht="24.95" customHeight="1" x14ac:dyDescent="0.15">
      <c r="A11" s="1"/>
      <c r="B11" s="157" t="s">
        <v>12</v>
      </c>
      <c r="C11" s="115"/>
      <c r="D11" s="19" t="s">
        <v>5</v>
      </c>
      <c r="E11" s="20">
        <v>6</v>
      </c>
      <c r="F11" s="21">
        <v>9</v>
      </c>
      <c r="G11" s="22">
        <v>1</v>
      </c>
      <c r="H11" s="5" t="s">
        <v>6</v>
      </c>
      <c r="I11" s="23" t="s">
        <v>5</v>
      </c>
      <c r="J11" s="20">
        <v>6</v>
      </c>
      <c r="K11" s="21">
        <v>12</v>
      </c>
      <c r="L11" s="22">
        <v>31</v>
      </c>
      <c r="M11" s="23"/>
      <c r="N11" s="24" t="s">
        <v>4</v>
      </c>
    </row>
    <row r="12" spans="1:16" ht="24.95" customHeight="1" thickBot="1" x14ac:dyDescent="0.2">
      <c r="A12" s="1"/>
      <c r="B12" s="155" t="s">
        <v>53</v>
      </c>
      <c r="C12" s="156"/>
      <c r="D12" s="8" t="s">
        <v>5</v>
      </c>
      <c r="E12" s="9">
        <v>6</v>
      </c>
      <c r="F12" s="10">
        <v>9</v>
      </c>
      <c r="G12" s="11">
        <v>1</v>
      </c>
      <c r="H12" s="12" t="s">
        <v>6</v>
      </c>
      <c r="I12" s="13" t="s">
        <v>5</v>
      </c>
      <c r="J12" s="9">
        <v>6</v>
      </c>
      <c r="K12" s="10">
        <v>12</v>
      </c>
      <c r="L12" s="11">
        <v>31</v>
      </c>
      <c r="M12" s="13"/>
      <c r="N12" s="14"/>
    </row>
    <row r="13" spans="1:16" ht="14.25" customHeight="1" thickBot="1" x14ac:dyDescent="0.2">
      <c r="A13" s="1"/>
      <c r="B13" s="2"/>
      <c r="C13" s="2"/>
      <c r="E13" s="15"/>
      <c r="F13" s="16"/>
      <c r="G13" s="17"/>
      <c r="H13" s="2"/>
      <c r="J13" s="15"/>
      <c r="K13" s="16"/>
      <c r="L13" s="17"/>
    </row>
    <row r="14" spans="1:16" ht="24.95" customHeight="1" x14ac:dyDescent="0.15">
      <c r="A14" s="1" t="s">
        <v>1</v>
      </c>
      <c r="B14" s="154" t="s">
        <v>11</v>
      </c>
      <c r="C14" s="127"/>
      <c r="D14" s="83" t="s">
        <v>49</v>
      </c>
      <c r="E14" s="84"/>
      <c r="F14" s="84"/>
      <c r="G14" s="84"/>
      <c r="H14" s="84"/>
      <c r="I14" s="84"/>
      <c r="J14" s="84"/>
      <c r="K14" s="84"/>
      <c r="L14" s="84"/>
      <c r="M14" s="84"/>
      <c r="N14" s="85"/>
    </row>
    <row r="15" spans="1:16" ht="24.95" customHeight="1" x14ac:dyDescent="0.15">
      <c r="A15" s="1"/>
      <c r="B15" s="157" t="s">
        <v>12</v>
      </c>
      <c r="C15" s="115"/>
      <c r="D15" s="19" t="s">
        <v>5</v>
      </c>
      <c r="E15" s="20">
        <v>6</v>
      </c>
      <c r="F15" s="21">
        <v>12</v>
      </c>
      <c r="G15" s="22">
        <v>1</v>
      </c>
      <c r="H15" s="5" t="s">
        <v>6</v>
      </c>
      <c r="I15" s="23" t="s">
        <v>5</v>
      </c>
      <c r="J15" s="20">
        <v>7</v>
      </c>
      <c r="K15" s="21">
        <v>2</v>
      </c>
      <c r="L15" s="22">
        <v>28</v>
      </c>
      <c r="M15" s="23"/>
      <c r="N15" s="24" t="s">
        <v>4</v>
      </c>
    </row>
    <row r="16" spans="1:16" ht="24.95" customHeight="1" thickBot="1" x14ac:dyDescent="0.2">
      <c r="A16" s="1"/>
      <c r="B16" s="155" t="s">
        <v>53</v>
      </c>
      <c r="C16" s="156"/>
      <c r="D16" s="8" t="s">
        <v>5</v>
      </c>
      <c r="E16" s="9">
        <v>7</v>
      </c>
      <c r="F16" s="10">
        <v>1</v>
      </c>
      <c r="G16" s="11">
        <v>1</v>
      </c>
      <c r="H16" s="12" t="s">
        <v>6</v>
      </c>
      <c r="I16" s="13" t="s">
        <v>5</v>
      </c>
      <c r="J16" s="9">
        <v>7</v>
      </c>
      <c r="K16" s="10">
        <v>2</v>
      </c>
      <c r="L16" s="11">
        <v>28</v>
      </c>
      <c r="M16" s="13"/>
      <c r="N16" s="14"/>
    </row>
    <row r="17" spans="1:14" ht="14.25" customHeight="1" thickBot="1" x14ac:dyDescent="0.2">
      <c r="A17" s="1"/>
      <c r="B17" s="2"/>
      <c r="C17" s="2"/>
      <c r="E17" s="15"/>
      <c r="F17" s="16"/>
      <c r="G17" s="17"/>
      <c r="H17" s="2"/>
      <c r="J17" s="15"/>
      <c r="K17" s="16"/>
      <c r="L17" s="17"/>
    </row>
    <row r="18" spans="1:14" ht="24.95" customHeight="1" x14ac:dyDescent="0.15">
      <c r="A18" s="1" t="s">
        <v>3</v>
      </c>
      <c r="B18" s="154" t="s">
        <v>11</v>
      </c>
      <c r="C18" s="127"/>
      <c r="D18" s="83" t="s">
        <v>50</v>
      </c>
      <c r="E18" s="84"/>
      <c r="F18" s="84"/>
      <c r="G18" s="84"/>
      <c r="H18" s="84"/>
      <c r="I18" s="84"/>
      <c r="J18" s="84"/>
      <c r="K18" s="84"/>
      <c r="L18" s="84"/>
      <c r="M18" s="84"/>
      <c r="N18" s="85"/>
    </row>
    <row r="19" spans="1:14" ht="24.95" customHeight="1" x14ac:dyDescent="0.15">
      <c r="B19" s="157" t="s">
        <v>12</v>
      </c>
      <c r="C19" s="115"/>
      <c r="D19" s="19" t="s">
        <v>5</v>
      </c>
      <c r="E19" s="20">
        <v>7</v>
      </c>
      <c r="F19" s="21">
        <v>2</v>
      </c>
      <c r="G19" s="22">
        <v>1</v>
      </c>
      <c r="H19" s="5" t="s">
        <v>6</v>
      </c>
      <c r="I19" s="23" t="s">
        <v>5</v>
      </c>
      <c r="J19" s="20">
        <v>7</v>
      </c>
      <c r="K19" s="21">
        <v>7</v>
      </c>
      <c r="L19" s="22">
        <v>31</v>
      </c>
      <c r="M19" s="5"/>
      <c r="N19" s="24"/>
    </row>
    <row r="20" spans="1:14" ht="24.95" customHeight="1" thickBot="1" x14ac:dyDescent="0.2">
      <c r="B20" s="155" t="s">
        <v>53</v>
      </c>
      <c r="C20" s="156"/>
      <c r="D20" s="8" t="s">
        <v>5</v>
      </c>
      <c r="E20" s="9">
        <v>7</v>
      </c>
      <c r="F20" s="10">
        <v>3</v>
      </c>
      <c r="G20" s="11">
        <v>1</v>
      </c>
      <c r="H20" s="12" t="s">
        <v>6</v>
      </c>
      <c r="I20" s="13" t="s">
        <v>5</v>
      </c>
      <c r="J20" s="9">
        <v>7</v>
      </c>
      <c r="K20" s="10">
        <v>3</v>
      </c>
      <c r="L20" s="11">
        <v>17</v>
      </c>
      <c r="M20" s="13"/>
      <c r="N20" s="14"/>
    </row>
    <row r="21" spans="1:14" ht="15" customHeight="1" thickBot="1" x14ac:dyDescent="0.2"/>
    <row r="22" spans="1:14" ht="24.95" customHeight="1" thickBot="1" x14ac:dyDescent="0.2">
      <c r="A22" s="1" t="s">
        <v>0</v>
      </c>
      <c r="B22" s="42" t="s">
        <v>27</v>
      </c>
      <c r="C22" s="160">
        <v>1800</v>
      </c>
      <c r="D22" s="148"/>
      <c r="E22" s="123" t="s">
        <v>28</v>
      </c>
      <c r="F22" s="123"/>
      <c r="G22" s="160" t="s">
        <v>14</v>
      </c>
      <c r="H22" s="149"/>
      <c r="I22" s="68" t="s">
        <v>30</v>
      </c>
      <c r="J22" s="68"/>
      <c r="K22" s="68"/>
      <c r="L22" s="68"/>
      <c r="M22" s="69"/>
      <c r="N22" s="3"/>
    </row>
    <row r="23" spans="1:14" ht="24.95" customHeight="1" x14ac:dyDescent="0.15">
      <c r="B23" s="158" t="s">
        <v>51</v>
      </c>
      <c r="C23" s="158"/>
      <c r="D23" s="158"/>
      <c r="E23" s="158"/>
      <c r="F23" s="158"/>
      <c r="G23" s="158"/>
      <c r="H23" s="158"/>
      <c r="I23" s="158"/>
      <c r="J23" s="158"/>
      <c r="K23" s="158"/>
      <c r="L23" s="158"/>
      <c r="M23" s="158"/>
      <c r="N23" s="158"/>
    </row>
    <row r="24" spans="1:14" ht="14.25" customHeight="1" thickBot="1" x14ac:dyDescent="0.2">
      <c r="B24" s="2"/>
    </row>
    <row r="25" spans="1:14" ht="24.95" customHeight="1" thickBot="1" x14ac:dyDescent="0.2">
      <c r="A25" s="1" t="s">
        <v>1</v>
      </c>
      <c r="B25" s="42" t="s">
        <v>21</v>
      </c>
      <c r="C25" s="160">
        <v>235000</v>
      </c>
      <c r="D25" s="148"/>
      <c r="E25" s="123" t="s">
        <v>13</v>
      </c>
      <c r="F25" s="123"/>
      <c r="G25" s="160" t="s">
        <v>14</v>
      </c>
      <c r="H25" s="149"/>
      <c r="I25" s="68" t="s">
        <v>31</v>
      </c>
      <c r="J25" s="68"/>
      <c r="K25" s="68"/>
      <c r="L25" s="68"/>
      <c r="M25" s="69"/>
      <c r="N25" s="3"/>
    </row>
    <row r="26" spans="1:14" ht="24.95" customHeight="1" x14ac:dyDescent="0.15">
      <c r="B26" s="158" t="s">
        <v>51</v>
      </c>
      <c r="C26" s="158"/>
      <c r="D26" s="158"/>
      <c r="E26" s="158"/>
      <c r="F26" s="158"/>
      <c r="G26" s="158"/>
      <c r="H26" s="158"/>
      <c r="I26" s="158"/>
      <c r="J26" s="158"/>
      <c r="K26" s="158"/>
      <c r="L26" s="158"/>
      <c r="M26" s="158"/>
      <c r="N26" s="158"/>
    </row>
    <row r="27" spans="1:14" ht="14.25" customHeight="1" thickBot="1" x14ac:dyDescent="0.2">
      <c r="B27" s="2"/>
    </row>
    <row r="28" spans="1:14" ht="24.95" customHeight="1" thickBot="1" x14ac:dyDescent="0.2">
      <c r="A28" s="1" t="s">
        <v>3</v>
      </c>
      <c r="B28" s="42" t="s">
        <v>21</v>
      </c>
      <c r="C28" s="160">
        <v>256000</v>
      </c>
      <c r="D28" s="148"/>
      <c r="E28" s="123" t="s">
        <v>13</v>
      </c>
      <c r="F28" s="123"/>
      <c r="G28" s="160" t="s">
        <v>14</v>
      </c>
      <c r="H28" s="149"/>
      <c r="I28" s="68" t="s">
        <v>32</v>
      </c>
      <c r="J28" s="68"/>
      <c r="K28" s="68"/>
      <c r="L28" s="68"/>
      <c r="M28" s="69"/>
      <c r="N28" s="3"/>
    </row>
    <row r="29" spans="1:14" ht="24.95" customHeight="1" x14ac:dyDescent="0.15">
      <c r="B29" s="158" t="s">
        <v>51</v>
      </c>
      <c r="C29" s="158"/>
      <c r="D29" s="158"/>
      <c r="E29" s="158"/>
      <c r="F29" s="158"/>
      <c r="G29" s="158"/>
      <c r="H29" s="158"/>
      <c r="I29" s="158"/>
      <c r="J29" s="158"/>
      <c r="K29" s="158"/>
      <c r="L29" s="158"/>
      <c r="M29" s="158"/>
      <c r="N29" s="158"/>
    </row>
    <row r="30" spans="1:14" ht="14.25" customHeight="1" thickBot="1" x14ac:dyDescent="0.2">
      <c r="B30" s="2"/>
      <c r="C30" s="37"/>
      <c r="D30" s="37"/>
      <c r="E30" s="37"/>
      <c r="F30" s="37"/>
      <c r="G30" s="37"/>
      <c r="H30" s="37"/>
      <c r="I30" s="41"/>
      <c r="J30" s="41"/>
      <c r="K30" s="41"/>
      <c r="L30" s="41"/>
      <c r="M30" s="41"/>
    </row>
    <row r="31" spans="1:14" ht="24.95" customHeight="1" thickBot="1" x14ac:dyDescent="0.2">
      <c r="B31" s="70" t="s">
        <v>15</v>
      </c>
      <c r="C31" s="99" t="s">
        <v>16</v>
      </c>
      <c r="D31" s="99"/>
      <c r="E31" s="99"/>
      <c r="F31" s="99"/>
      <c r="G31" s="101" t="s">
        <v>17</v>
      </c>
      <c r="H31" s="101"/>
      <c r="I31" s="101"/>
      <c r="J31" s="100" t="s">
        <v>29</v>
      </c>
      <c r="K31" s="101"/>
      <c r="L31" s="101"/>
      <c r="M31" s="101"/>
      <c r="N31" s="102"/>
    </row>
    <row r="32" spans="1:14" ht="15" customHeight="1" x14ac:dyDescent="0.15"/>
    <row r="33" spans="1:19" ht="24.75" customHeight="1" thickBot="1" x14ac:dyDescent="0.2">
      <c r="C33" t="s">
        <v>18</v>
      </c>
    </row>
    <row r="34" spans="1:19" ht="24.95" customHeight="1" x14ac:dyDescent="0.15">
      <c r="B34" s="6" t="s">
        <v>19</v>
      </c>
      <c r="C34" s="125" t="s">
        <v>20</v>
      </c>
      <c r="D34" s="126"/>
      <c r="E34" s="126"/>
      <c r="F34" s="127"/>
      <c r="G34" s="111" t="s">
        <v>27</v>
      </c>
      <c r="H34" s="111"/>
      <c r="I34" s="111"/>
      <c r="J34" s="152"/>
      <c r="K34" s="107" t="s">
        <v>22</v>
      </c>
      <c r="L34" s="107"/>
      <c r="M34" s="108"/>
      <c r="N34" s="63" t="s">
        <v>39</v>
      </c>
    </row>
    <row r="35" spans="1:19" ht="24.95" customHeight="1" x14ac:dyDescent="0.15">
      <c r="A35" s="1" t="s">
        <v>0</v>
      </c>
      <c r="B35" s="71">
        <v>45566</v>
      </c>
      <c r="C35" s="32">
        <v>45536</v>
      </c>
      <c r="D35" s="33" t="s">
        <v>6</v>
      </c>
      <c r="E35" s="128">
        <v>45565</v>
      </c>
      <c r="F35" s="129"/>
      <c r="G35" s="130">
        <f>C22</f>
        <v>1800</v>
      </c>
      <c r="H35" s="130"/>
      <c r="I35" s="131"/>
      <c r="J35" s="132"/>
    </row>
    <row r="36" spans="1:19" ht="24.95" customHeight="1" x14ac:dyDescent="0.15">
      <c r="B36" s="18"/>
      <c r="C36" s="135" t="s">
        <v>24</v>
      </c>
      <c r="D36" s="135"/>
      <c r="E36" s="72">
        <v>13</v>
      </c>
      <c r="F36" s="73" t="s">
        <v>7</v>
      </c>
      <c r="G36" s="136" t="s">
        <v>33</v>
      </c>
      <c r="H36" s="136"/>
      <c r="I36" s="74">
        <v>0.5</v>
      </c>
      <c r="J36" s="75" t="s">
        <v>2</v>
      </c>
      <c r="K36" s="119">
        <f>G35*E36*I36</f>
        <v>11700</v>
      </c>
      <c r="L36" s="120"/>
      <c r="M36" s="121"/>
      <c r="N36" s="64">
        <f>IF(K36&gt;50000,50000,K36)</f>
        <v>11700</v>
      </c>
      <c r="O36" s="27"/>
      <c r="Q36" s="17"/>
      <c r="S36" s="17"/>
    </row>
    <row r="37" spans="1:19" ht="24.95" customHeight="1" x14ac:dyDescent="0.15">
      <c r="B37" s="71">
        <v>45597</v>
      </c>
      <c r="C37" s="32">
        <f>E35+1</f>
        <v>45566</v>
      </c>
      <c r="D37" s="33" t="s">
        <v>6</v>
      </c>
      <c r="E37" s="128">
        <v>45596</v>
      </c>
      <c r="F37" s="129"/>
      <c r="G37" s="130">
        <v>1800</v>
      </c>
      <c r="H37" s="130"/>
      <c r="I37" s="131"/>
      <c r="J37" s="132"/>
    </row>
    <row r="38" spans="1:19" ht="24.95" customHeight="1" x14ac:dyDescent="0.15">
      <c r="B38" s="18"/>
      <c r="C38" s="135" t="s">
        <v>24</v>
      </c>
      <c r="D38" s="135"/>
      <c r="E38" s="72">
        <v>18</v>
      </c>
      <c r="F38" s="73" t="s">
        <v>7</v>
      </c>
      <c r="G38" s="136" t="s">
        <v>33</v>
      </c>
      <c r="H38" s="136"/>
      <c r="I38" s="74">
        <v>0.5</v>
      </c>
      <c r="J38" s="75" t="s">
        <v>2</v>
      </c>
      <c r="K38" s="119">
        <f>G37*E38*I38</f>
        <v>16200</v>
      </c>
      <c r="L38" s="120"/>
      <c r="M38" s="121"/>
      <c r="N38" s="64">
        <f>IF(K38&gt;50000,50000,K38)</f>
        <v>16200</v>
      </c>
      <c r="O38" s="27"/>
      <c r="Q38" s="17"/>
      <c r="S38" s="17"/>
    </row>
    <row r="39" spans="1:19" ht="24.95" customHeight="1" x14ac:dyDescent="0.15">
      <c r="B39" s="71">
        <v>45627</v>
      </c>
      <c r="C39" s="32">
        <f>E37+1</f>
        <v>45597</v>
      </c>
      <c r="D39" s="33" t="s">
        <v>6</v>
      </c>
      <c r="E39" s="128">
        <v>45626</v>
      </c>
      <c r="F39" s="129"/>
      <c r="G39" s="130">
        <v>1800</v>
      </c>
      <c r="H39" s="130"/>
      <c r="I39" s="131"/>
      <c r="J39" s="132"/>
    </row>
    <row r="40" spans="1:19" ht="24.95" customHeight="1" x14ac:dyDescent="0.15">
      <c r="B40" s="18"/>
      <c r="C40" s="135" t="s">
        <v>24</v>
      </c>
      <c r="D40" s="135"/>
      <c r="E40" s="72">
        <v>17</v>
      </c>
      <c r="F40" s="73" t="s">
        <v>7</v>
      </c>
      <c r="G40" s="136" t="s">
        <v>33</v>
      </c>
      <c r="H40" s="136"/>
      <c r="I40" s="74">
        <v>0.5</v>
      </c>
      <c r="J40" s="75" t="s">
        <v>2</v>
      </c>
      <c r="K40" s="119">
        <f>G39*E40*I40</f>
        <v>15300</v>
      </c>
      <c r="L40" s="120"/>
      <c r="M40" s="121"/>
      <c r="N40" s="64">
        <f>IF(K40&gt;50000,50000,K40)</f>
        <v>15300</v>
      </c>
      <c r="O40" s="27"/>
      <c r="Q40" s="17"/>
      <c r="S40" s="17"/>
    </row>
    <row r="41" spans="1:19" ht="24.95" customHeight="1" x14ac:dyDescent="0.15">
      <c r="B41" s="71">
        <v>45658</v>
      </c>
      <c r="C41" s="32">
        <f>E39+1</f>
        <v>45627</v>
      </c>
      <c r="D41" s="33" t="s">
        <v>6</v>
      </c>
      <c r="E41" s="128">
        <v>45657</v>
      </c>
      <c r="F41" s="129"/>
      <c r="G41" s="130">
        <v>1800</v>
      </c>
      <c r="H41" s="130"/>
      <c r="I41" s="131"/>
      <c r="J41" s="132"/>
    </row>
    <row r="42" spans="1:19" ht="24.95" customHeight="1" thickBot="1" x14ac:dyDescent="0.2">
      <c r="B42" s="7"/>
      <c r="C42" s="118" t="s">
        <v>24</v>
      </c>
      <c r="D42" s="118"/>
      <c r="E42" s="46">
        <v>16</v>
      </c>
      <c r="F42" s="45" t="s">
        <v>7</v>
      </c>
      <c r="G42" s="133" t="s">
        <v>33</v>
      </c>
      <c r="H42" s="133"/>
      <c r="I42" s="43">
        <v>0.5</v>
      </c>
      <c r="J42" s="44" t="s">
        <v>2</v>
      </c>
      <c r="K42" s="119">
        <f>G41*E42*I42</f>
        <v>14400</v>
      </c>
      <c r="L42" s="120"/>
      <c r="M42" s="121"/>
      <c r="N42" s="64">
        <f>IF(K42&gt;50000,50000,K42)</f>
        <v>14400</v>
      </c>
      <c r="O42" s="27"/>
      <c r="Q42" s="17"/>
      <c r="S42" s="17"/>
    </row>
    <row r="43" spans="1:19" ht="14.25" customHeight="1" thickBot="1" x14ac:dyDescent="0.2">
      <c r="B43" s="2"/>
      <c r="C43" s="28"/>
      <c r="D43" s="28"/>
      <c r="E43" s="29"/>
      <c r="F43" s="29"/>
      <c r="G43" s="28"/>
      <c r="H43" s="28"/>
      <c r="I43" s="29"/>
      <c r="J43" s="29"/>
      <c r="K43" s="30"/>
      <c r="L43" s="30"/>
      <c r="M43" s="30"/>
      <c r="N43" s="31"/>
      <c r="O43" s="27"/>
      <c r="Q43" s="17"/>
      <c r="S43" s="17"/>
    </row>
    <row r="44" spans="1:19" ht="24.95" customHeight="1" x14ac:dyDescent="0.15">
      <c r="B44" s="6" t="s">
        <v>19</v>
      </c>
      <c r="C44" s="125" t="s">
        <v>20</v>
      </c>
      <c r="D44" s="126"/>
      <c r="E44" s="126"/>
      <c r="F44" s="127"/>
      <c r="G44" s="111" t="s">
        <v>21</v>
      </c>
      <c r="H44" s="111"/>
      <c r="I44" s="111" t="s">
        <v>52</v>
      </c>
      <c r="J44" s="112"/>
      <c r="K44" s="107" t="s">
        <v>22</v>
      </c>
      <c r="L44" s="107"/>
      <c r="M44" s="108"/>
      <c r="N44" s="63" t="s">
        <v>39</v>
      </c>
    </row>
    <row r="45" spans="1:19" ht="24.95" customHeight="1" x14ac:dyDescent="0.15">
      <c r="A45" s="1" t="s">
        <v>1</v>
      </c>
      <c r="B45" s="47" t="s">
        <v>36</v>
      </c>
      <c r="C45" s="32">
        <v>45658</v>
      </c>
      <c r="D45" s="33" t="s">
        <v>6</v>
      </c>
      <c r="E45" s="128">
        <v>45716</v>
      </c>
      <c r="F45" s="129"/>
      <c r="G45" s="130">
        <v>235000</v>
      </c>
      <c r="H45" s="130"/>
      <c r="I45" s="81">
        <v>8</v>
      </c>
      <c r="J45" s="80" t="s">
        <v>2</v>
      </c>
    </row>
    <row r="46" spans="1:19" ht="24.95" customHeight="1" thickBot="1" x14ac:dyDescent="0.2">
      <c r="B46" s="25"/>
      <c r="C46" s="26" t="s">
        <v>34</v>
      </c>
      <c r="D46" s="48">
        <v>2</v>
      </c>
      <c r="E46" s="49" t="s">
        <v>35</v>
      </c>
      <c r="F46" s="159" t="s">
        <v>33</v>
      </c>
      <c r="G46" s="159"/>
      <c r="H46" s="159"/>
      <c r="I46" s="50">
        <v>0.5</v>
      </c>
      <c r="J46" s="52" t="s">
        <v>2</v>
      </c>
      <c r="K46" s="145">
        <f>ROUNDDOWN((G45*D46)*I46/I45,0)</f>
        <v>29375</v>
      </c>
      <c r="L46" s="146"/>
      <c r="M46" s="147"/>
      <c r="N46" s="65">
        <f>IF(K46&gt;100000,100000,K46)</f>
        <v>29375</v>
      </c>
      <c r="O46" s="27"/>
    </row>
    <row r="47" spans="1:19" ht="14.25" customHeight="1" thickBot="1" x14ac:dyDescent="0.2">
      <c r="B47" s="53"/>
      <c r="C47" s="54"/>
      <c r="D47" s="55"/>
      <c r="E47" s="122"/>
      <c r="F47" s="122"/>
      <c r="G47" s="123"/>
      <c r="H47" s="123"/>
      <c r="I47" s="134"/>
      <c r="J47" s="134"/>
      <c r="K47" s="124"/>
      <c r="L47" s="124"/>
      <c r="M47" s="124"/>
      <c r="N47" s="56"/>
      <c r="O47" s="27"/>
    </row>
    <row r="48" spans="1:19" ht="24.95" customHeight="1" x14ac:dyDescent="0.15">
      <c r="B48" s="6" t="s">
        <v>19</v>
      </c>
      <c r="C48" s="125" t="s">
        <v>20</v>
      </c>
      <c r="D48" s="126"/>
      <c r="E48" s="126"/>
      <c r="F48" s="127"/>
      <c r="G48" s="111" t="s">
        <v>21</v>
      </c>
      <c r="H48" s="111"/>
      <c r="I48" s="111" t="s">
        <v>52</v>
      </c>
      <c r="J48" s="112"/>
      <c r="K48" s="107" t="s">
        <v>22</v>
      </c>
      <c r="L48" s="107"/>
      <c r="M48" s="108"/>
      <c r="N48" s="63" t="s">
        <v>39</v>
      </c>
    </row>
    <row r="49" spans="1:19" ht="24.95" customHeight="1" x14ac:dyDescent="0.15">
      <c r="A49" s="1" t="s">
        <v>3</v>
      </c>
      <c r="B49" s="38">
        <v>45748</v>
      </c>
      <c r="C49" s="39">
        <v>45717</v>
      </c>
      <c r="D49" s="40" t="s">
        <v>6</v>
      </c>
      <c r="E49" s="141">
        <v>45733</v>
      </c>
      <c r="F49" s="142"/>
      <c r="G49" s="143">
        <v>256000</v>
      </c>
      <c r="H49" s="143"/>
      <c r="I49" s="81">
        <v>8</v>
      </c>
      <c r="J49" s="80" t="s">
        <v>2</v>
      </c>
      <c r="K49" s="144"/>
      <c r="L49" s="124"/>
      <c r="M49" s="124"/>
      <c r="N49" s="56"/>
      <c r="O49" s="27"/>
    </row>
    <row r="50" spans="1:19" ht="24.95" customHeight="1" x14ac:dyDescent="0.15">
      <c r="A50" s="2"/>
      <c r="B50" s="116" t="s">
        <v>23</v>
      </c>
      <c r="C50" s="150" t="s">
        <v>24</v>
      </c>
      <c r="D50" s="136"/>
      <c r="E50" s="136"/>
      <c r="F50" s="136"/>
      <c r="G50" s="136"/>
      <c r="H50" s="82">
        <v>21</v>
      </c>
      <c r="I50" s="51" t="s">
        <v>7</v>
      </c>
      <c r="J50" s="52"/>
      <c r="K50" s="59"/>
      <c r="L50" s="60"/>
      <c r="M50" s="60"/>
      <c r="N50" s="61"/>
      <c r="O50" s="27"/>
    </row>
    <row r="51" spans="1:19" ht="24.95" customHeight="1" thickBot="1" x14ac:dyDescent="0.2">
      <c r="B51" s="117"/>
      <c r="C51" s="58" t="s">
        <v>38</v>
      </c>
      <c r="D51" s="46">
        <v>11</v>
      </c>
      <c r="E51" s="12" t="s">
        <v>7</v>
      </c>
      <c r="F51" s="109" t="s">
        <v>37</v>
      </c>
      <c r="G51" s="110"/>
      <c r="H51" s="153">
        <v>0.5</v>
      </c>
      <c r="I51" s="153"/>
      <c r="J51" s="57" t="s">
        <v>2</v>
      </c>
      <c r="K51" s="119">
        <f>ROUNDDOWN((G49*D51/H50)*H51/I49,0)</f>
        <v>8380</v>
      </c>
      <c r="L51" s="120"/>
      <c r="M51" s="121"/>
      <c r="N51" s="64">
        <f>IF(K51&gt;50000,50000,K51)</f>
        <v>8380</v>
      </c>
      <c r="O51" s="27"/>
      <c r="Q51" s="17"/>
      <c r="S51" s="17"/>
    </row>
    <row r="52" spans="1:19" ht="15" customHeight="1" x14ac:dyDescent="0.15">
      <c r="C52" s="34"/>
      <c r="D52" s="35"/>
      <c r="E52" s="36"/>
      <c r="F52" s="36"/>
      <c r="G52" s="37"/>
      <c r="H52" s="37"/>
      <c r="I52" s="37"/>
      <c r="J52" s="37"/>
      <c r="K52" s="103"/>
      <c r="L52" s="104"/>
      <c r="M52" s="104"/>
      <c r="N52" s="62"/>
    </row>
    <row r="53" spans="1:19" ht="24.95" customHeight="1" x14ac:dyDescent="0.15">
      <c r="B53" s="113" t="s">
        <v>42</v>
      </c>
      <c r="C53" s="114"/>
      <c r="D53" s="114"/>
      <c r="E53" s="114"/>
      <c r="F53" s="114"/>
      <c r="G53" s="114"/>
      <c r="H53" s="114"/>
      <c r="I53" s="114"/>
      <c r="J53" s="115"/>
      <c r="K53" s="105">
        <f>SUM(K36,K38,K40,K42,K46,K51)</f>
        <v>95355</v>
      </c>
      <c r="L53" s="106"/>
      <c r="M53" s="106"/>
      <c r="N53" s="64">
        <f>SUM(N36,N38,N40,N42,N46,N51)</f>
        <v>95355</v>
      </c>
    </row>
    <row r="54" spans="1:19" ht="24.95" customHeight="1" x14ac:dyDescent="0.15">
      <c r="C54" s="34"/>
      <c r="D54" s="35"/>
      <c r="E54" s="36"/>
      <c r="F54" s="36"/>
      <c r="G54" s="37"/>
      <c r="H54" s="37"/>
      <c r="I54" s="37"/>
      <c r="J54" s="37"/>
      <c r="K54" s="94" t="s">
        <v>40</v>
      </c>
      <c r="L54" s="94"/>
      <c r="M54" s="94"/>
      <c r="N54" s="76" t="s">
        <v>41</v>
      </c>
    </row>
    <row r="55" spans="1:19" ht="24.95" customHeight="1" x14ac:dyDescent="0.15">
      <c r="J55" s="2"/>
      <c r="K55" s="139" t="s">
        <v>25</v>
      </c>
      <c r="L55" s="139"/>
      <c r="M55" s="139"/>
      <c r="N55" s="78">
        <f>SUM(K36:K51)</f>
        <v>95355</v>
      </c>
    </row>
    <row r="56" spans="1:19" ht="24.95" customHeight="1" x14ac:dyDescent="0.15">
      <c r="K56" s="140" t="s">
        <v>43</v>
      </c>
      <c r="L56" s="139"/>
      <c r="M56" s="139"/>
      <c r="N56" s="78">
        <f>IF(N55&gt;2000000,2000000,N55)</f>
        <v>95355</v>
      </c>
      <c r="O56" s="27"/>
    </row>
    <row r="57" spans="1:19" ht="24.95" customHeight="1" x14ac:dyDescent="0.15">
      <c r="K57" s="137" t="s">
        <v>26</v>
      </c>
      <c r="L57" s="137"/>
      <c r="M57" s="137"/>
      <c r="N57" s="77">
        <f>ROUNDDOWN(N56/2,0)</f>
        <v>47677</v>
      </c>
    </row>
    <row r="58" spans="1:19" ht="33" customHeight="1" thickBot="1" x14ac:dyDescent="0.2">
      <c r="F58" s="66"/>
      <c r="G58" s="66"/>
      <c r="H58" s="66"/>
      <c r="I58" s="95" t="s">
        <v>44</v>
      </c>
      <c r="J58" s="95"/>
      <c r="K58" s="95"/>
      <c r="L58" s="95"/>
      <c r="M58" s="95"/>
      <c r="N58" s="79">
        <f>ROUNDDOWN(N57,-3)</f>
        <v>47000</v>
      </c>
      <c r="O58" s="27"/>
    </row>
    <row r="59" spans="1:19" ht="20.100000000000001" customHeight="1" thickTop="1" x14ac:dyDescent="0.15"/>
    <row r="60" spans="1:19" ht="20.100000000000001" customHeight="1" x14ac:dyDescent="0.15"/>
    <row r="61" spans="1:19" ht="20.100000000000001" customHeight="1" x14ac:dyDescent="0.15"/>
    <row r="62" spans="1:19" ht="20.100000000000001" customHeight="1" x14ac:dyDescent="0.15"/>
    <row r="63" spans="1:19" ht="20.100000000000001" customHeight="1" x14ac:dyDescent="0.15"/>
    <row r="64" spans="1:19" ht="20.100000000000001" customHeight="1" x14ac:dyDescent="0.15"/>
    <row r="65" ht="20.100000000000001" customHeight="1" x14ac:dyDescent="0.15"/>
    <row r="66" ht="20.100000000000001" customHeight="1" x14ac:dyDescent="0.15"/>
    <row r="67" ht="20.100000000000001" customHeight="1" x14ac:dyDescent="0.15"/>
    <row r="68" ht="20.100000000000001" customHeight="1" x14ac:dyDescent="0.15"/>
    <row r="69" ht="20.100000000000001" customHeight="1" x14ac:dyDescent="0.15"/>
    <row r="70" ht="20.100000000000001" customHeight="1" x14ac:dyDescent="0.15"/>
    <row r="71" ht="20.100000000000001" customHeight="1" x14ac:dyDescent="0.15"/>
    <row r="72" ht="20.100000000000001" customHeight="1" x14ac:dyDescent="0.15"/>
    <row r="73" ht="20.100000000000001" customHeight="1" x14ac:dyDescent="0.15"/>
  </sheetData>
  <mergeCells count="91">
    <mergeCell ref="I58:M58"/>
    <mergeCell ref="B5:C5"/>
    <mergeCell ref="B6:C6"/>
    <mergeCell ref="B10:C10"/>
    <mergeCell ref="B11:C11"/>
    <mergeCell ref="B12:C12"/>
    <mergeCell ref="B14:C14"/>
    <mergeCell ref="B15:C15"/>
    <mergeCell ref="B16:C16"/>
    <mergeCell ref="B18:C18"/>
    <mergeCell ref="B53:J53"/>
    <mergeCell ref="K53:M53"/>
    <mergeCell ref="K54:M54"/>
    <mergeCell ref="K55:M55"/>
    <mergeCell ref="K56:M56"/>
    <mergeCell ref="K57:M57"/>
    <mergeCell ref="B50:B51"/>
    <mergeCell ref="C50:G50"/>
    <mergeCell ref="F51:G51"/>
    <mergeCell ref="H51:I51"/>
    <mergeCell ref="K51:M51"/>
    <mergeCell ref="K52:M52"/>
    <mergeCell ref="C48:F48"/>
    <mergeCell ref="G48:H48"/>
    <mergeCell ref="I48:J48"/>
    <mergeCell ref="K48:M48"/>
    <mergeCell ref="E49:F49"/>
    <mergeCell ref="G49:H49"/>
    <mergeCell ref="K49:M49"/>
    <mergeCell ref="F46:H46"/>
    <mergeCell ref="K46:M46"/>
    <mergeCell ref="E47:F47"/>
    <mergeCell ref="G47:H47"/>
    <mergeCell ref="I47:J47"/>
    <mergeCell ref="K47:M47"/>
    <mergeCell ref="C44:F44"/>
    <mergeCell ref="G44:H44"/>
    <mergeCell ref="I44:J44"/>
    <mergeCell ref="K44:M44"/>
    <mergeCell ref="E45:F45"/>
    <mergeCell ref="G45:H45"/>
    <mergeCell ref="K42:M42"/>
    <mergeCell ref="E39:F39"/>
    <mergeCell ref="G39:H39"/>
    <mergeCell ref="I39:J39"/>
    <mergeCell ref="C40:D40"/>
    <mergeCell ref="G40:H40"/>
    <mergeCell ref="K40:M40"/>
    <mergeCell ref="E41:F41"/>
    <mergeCell ref="G41:H41"/>
    <mergeCell ref="I41:J41"/>
    <mergeCell ref="C42:D42"/>
    <mergeCell ref="G42:H42"/>
    <mergeCell ref="K38:M38"/>
    <mergeCell ref="E35:F35"/>
    <mergeCell ref="G35:H35"/>
    <mergeCell ref="I35:J35"/>
    <mergeCell ref="C36:D36"/>
    <mergeCell ref="G36:H36"/>
    <mergeCell ref="K36:M36"/>
    <mergeCell ref="E37:F37"/>
    <mergeCell ref="G37:H37"/>
    <mergeCell ref="I37:J37"/>
    <mergeCell ref="C38:D38"/>
    <mergeCell ref="G38:H38"/>
    <mergeCell ref="B29:N29"/>
    <mergeCell ref="C31:F31"/>
    <mergeCell ref="G31:I31"/>
    <mergeCell ref="J31:N31"/>
    <mergeCell ref="C34:F34"/>
    <mergeCell ref="G34:H34"/>
    <mergeCell ref="I34:J34"/>
    <mergeCell ref="K34:M34"/>
    <mergeCell ref="C28:D28"/>
    <mergeCell ref="E28:F28"/>
    <mergeCell ref="G28:H28"/>
    <mergeCell ref="C22:D22"/>
    <mergeCell ref="E22:F22"/>
    <mergeCell ref="G22:H22"/>
    <mergeCell ref="B23:N23"/>
    <mergeCell ref="C25:D25"/>
    <mergeCell ref="E25:F25"/>
    <mergeCell ref="G25:H25"/>
    <mergeCell ref="B26:N26"/>
    <mergeCell ref="B19:C19"/>
    <mergeCell ref="B20:C20"/>
    <mergeCell ref="A1:O1"/>
    <mergeCell ref="G3:I3"/>
    <mergeCell ref="J3:N3"/>
    <mergeCell ref="B7:C7"/>
    <mergeCell ref="B8:C8"/>
  </mergeCells>
  <phoneticPr fontId="3"/>
  <printOptions horizontalCentered="1" verticalCentered="1"/>
  <pageMargins left="0.23622047244094491" right="0.23622047244094491" top="0.35433070866141736" bottom="0.35433070866141736" header="0.31496062992125984" footer="0.31496062992125984"/>
  <pageSetup paperSize="9" scale="68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>
    <pageSetUpPr fitToPage="1"/>
  </sheetPr>
  <dimension ref="A1:S73"/>
  <sheetViews>
    <sheetView tabSelected="1" zoomScaleNormal="100" workbookViewId="0">
      <selection activeCell="E8" sqref="E8"/>
    </sheetView>
  </sheetViews>
  <sheetFormatPr defaultRowHeight="13.5" x14ac:dyDescent="0.15"/>
  <cols>
    <col min="2" max="2" width="10.5" bestFit="1" customWidth="1"/>
    <col min="3" max="3" width="10.25" customWidth="1"/>
    <col min="4" max="5" width="4.625" customWidth="1"/>
    <col min="6" max="6" width="5.375" bestFit="1" customWidth="1"/>
    <col min="7" max="7" width="5.375" customWidth="1"/>
    <col min="8" max="11" width="4.625" customWidth="1"/>
    <col min="12" max="12" width="5.375" bestFit="1" customWidth="1"/>
    <col min="13" max="13" width="4.625" customWidth="1"/>
    <col min="14" max="14" width="15" customWidth="1"/>
    <col min="15" max="15" width="14.625" bestFit="1" customWidth="1"/>
  </cols>
  <sheetData>
    <row r="1" spans="1:16" ht="24.95" customHeight="1" x14ac:dyDescent="0.15">
      <c r="A1" s="151" t="s">
        <v>45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  <c r="O1" s="151"/>
    </row>
    <row r="2" spans="1:16" ht="15" customHeight="1" thickBot="1" x14ac:dyDescent="0.2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86" t="s">
        <v>54</v>
      </c>
      <c r="O2" s="4"/>
    </row>
    <row r="3" spans="1:16" ht="24.95" customHeight="1" thickBot="1" x14ac:dyDescent="0.2">
      <c r="G3" s="98" t="s">
        <v>8</v>
      </c>
      <c r="H3" s="99"/>
      <c r="I3" s="99"/>
      <c r="J3" s="96" t="s">
        <v>46</v>
      </c>
      <c r="K3" s="96"/>
      <c r="L3" s="96"/>
      <c r="M3" s="96"/>
      <c r="N3" s="97"/>
      <c r="P3" s="1"/>
    </row>
    <row r="4" spans="1:16" ht="15" customHeight="1" thickBot="1" x14ac:dyDescent="0.2"/>
    <row r="5" spans="1:16" ht="24.95" customHeight="1" x14ac:dyDescent="0.15">
      <c r="B5" s="154" t="s">
        <v>9</v>
      </c>
      <c r="C5" s="127"/>
      <c r="D5" s="83" t="s">
        <v>47</v>
      </c>
      <c r="E5" s="84"/>
      <c r="F5" s="84"/>
      <c r="G5" s="84"/>
      <c r="H5" s="84"/>
      <c r="I5" s="84"/>
      <c r="J5" s="84"/>
      <c r="K5" s="84"/>
      <c r="L5" s="84"/>
      <c r="M5" s="84"/>
      <c r="N5" s="85"/>
    </row>
    <row r="6" spans="1:16" ht="24.95" customHeight="1" x14ac:dyDescent="0.15">
      <c r="B6" s="170" t="s">
        <v>10</v>
      </c>
      <c r="C6" s="171"/>
      <c r="D6" s="172" t="s">
        <v>5</v>
      </c>
      <c r="E6" s="173"/>
      <c r="F6" s="174"/>
      <c r="G6" s="175"/>
      <c r="H6" s="176" t="s">
        <v>6</v>
      </c>
      <c r="I6" s="177" t="s">
        <v>5</v>
      </c>
      <c r="J6" s="173"/>
      <c r="K6" s="174"/>
      <c r="L6" s="175"/>
      <c r="M6" s="177"/>
      <c r="N6" s="178"/>
    </row>
    <row r="7" spans="1:16" ht="24.95" customHeight="1" x14ac:dyDescent="0.15">
      <c r="B7" s="157" t="s">
        <v>61</v>
      </c>
      <c r="C7" s="115"/>
      <c r="D7" s="19" t="s">
        <v>5</v>
      </c>
      <c r="E7" s="20"/>
      <c r="F7" s="21"/>
      <c r="G7" s="22"/>
      <c r="H7" s="5" t="s">
        <v>6</v>
      </c>
      <c r="I7" s="23" t="s">
        <v>5</v>
      </c>
      <c r="J7" s="20"/>
      <c r="K7" s="21"/>
      <c r="L7" s="22"/>
      <c r="M7" s="23"/>
      <c r="N7" s="24"/>
    </row>
    <row r="8" spans="1:16" ht="24.95" customHeight="1" thickBot="1" x14ac:dyDescent="0.2">
      <c r="B8" s="161" t="s">
        <v>62</v>
      </c>
      <c r="C8" s="162"/>
      <c r="D8" s="163" t="s">
        <v>5</v>
      </c>
      <c r="E8" s="164"/>
      <c r="F8" s="165"/>
      <c r="G8" s="166"/>
      <c r="H8" s="167" t="s">
        <v>6</v>
      </c>
      <c r="I8" s="168" t="s">
        <v>5</v>
      </c>
      <c r="J8" s="164"/>
      <c r="K8" s="165"/>
      <c r="L8" s="166"/>
      <c r="M8" s="168"/>
      <c r="N8" s="169"/>
    </row>
    <row r="9" spans="1:16" ht="14.25" customHeight="1" thickBot="1" x14ac:dyDescent="0.2">
      <c r="B9" s="2"/>
      <c r="C9" s="2"/>
      <c r="E9" s="15"/>
      <c r="F9" s="16"/>
      <c r="G9" s="17"/>
      <c r="H9" s="2"/>
      <c r="J9" s="15"/>
      <c r="K9" s="16"/>
      <c r="L9" s="17"/>
    </row>
    <row r="10" spans="1:16" ht="24.95" customHeight="1" x14ac:dyDescent="0.15">
      <c r="A10" s="1" t="s">
        <v>0</v>
      </c>
      <c r="B10" s="154" t="s">
        <v>11</v>
      </c>
      <c r="C10" s="127"/>
      <c r="D10" s="83" t="s">
        <v>48</v>
      </c>
      <c r="E10" s="84"/>
      <c r="F10" s="84"/>
      <c r="G10" s="84"/>
      <c r="H10" s="84"/>
      <c r="I10" s="84"/>
      <c r="J10" s="84"/>
      <c r="K10" s="84"/>
      <c r="L10" s="84"/>
      <c r="M10" s="84"/>
      <c r="N10" s="85"/>
    </row>
    <row r="11" spans="1:16" ht="24.95" customHeight="1" x14ac:dyDescent="0.15">
      <c r="A11" s="1"/>
      <c r="B11" s="157" t="s">
        <v>12</v>
      </c>
      <c r="C11" s="115"/>
      <c r="D11" s="19" t="s">
        <v>5</v>
      </c>
      <c r="E11" s="20"/>
      <c r="F11" s="21"/>
      <c r="G11" s="22"/>
      <c r="H11" s="5" t="s">
        <v>6</v>
      </c>
      <c r="I11" s="23" t="s">
        <v>5</v>
      </c>
      <c r="J11" s="20"/>
      <c r="K11" s="21"/>
      <c r="L11" s="22"/>
      <c r="M11" s="23"/>
      <c r="N11" s="24"/>
    </row>
    <row r="12" spans="1:16" ht="24.95" customHeight="1" thickBot="1" x14ac:dyDescent="0.2">
      <c r="A12" s="1"/>
      <c r="B12" s="155" t="s">
        <v>53</v>
      </c>
      <c r="C12" s="156"/>
      <c r="D12" s="8" t="s">
        <v>5</v>
      </c>
      <c r="E12" s="9"/>
      <c r="F12" s="10"/>
      <c r="G12" s="11"/>
      <c r="H12" s="12" t="s">
        <v>6</v>
      </c>
      <c r="I12" s="13" t="s">
        <v>5</v>
      </c>
      <c r="J12" s="9"/>
      <c r="K12" s="10"/>
      <c r="L12" s="11"/>
      <c r="M12" s="13"/>
      <c r="N12" s="14"/>
    </row>
    <row r="13" spans="1:16" ht="14.25" customHeight="1" thickBot="1" x14ac:dyDescent="0.2">
      <c r="A13" s="1"/>
      <c r="B13" s="2"/>
      <c r="C13" s="2"/>
      <c r="E13" s="15"/>
      <c r="F13" s="16"/>
      <c r="G13" s="17"/>
      <c r="H13" s="2"/>
      <c r="J13" s="15"/>
      <c r="K13" s="16"/>
      <c r="L13" s="17"/>
    </row>
    <row r="14" spans="1:16" ht="24.95" customHeight="1" x14ac:dyDescent="0.15">
      <c r="A14" s="1" t="s">
        <v>1</v>
      </c>
      <c r="B14" s="154" t="s">
        <v>11</v>
      </c>
      <c r="C14" s="127"/>
      <c r="D14" s="83" t="s">
        <v>49</v>
      </c>
      <c r="E14" s="84"/>
      <c r="F14" s="84"/>
      <c r="G14" s="84"/>
      <c r="H14" s="84"/>
      <c r="I14" s="84"/>
      <c r="J14" s="84"/>
      <c r="K14" s="84"/>
      <c r="L14" s="84"/>
      <c r="M14" s="84"/>
      <c r="N14" s="85"/>
    </row>
    <row r="15" spans="1:16" ht="24.95" customHeight="1" x14ac:dyDescent="0.15">
      <c r="A15" s="1"/>
      <c r="B15" s="157" t="s">
        <v>12</v>
      </c>
      <c r="C15" s="115"/>
      <c r="D15" s="19" t="s">
        <v>5</v>
      </c>
      <c r="E15" s="20"/>
      <c r="F15" s="21"/>
      <c r="G15" s="22"/>
      <c r="H15" s="5" t="s">
        <v>6</v>
      </c>
      <c r="I15" s="23" t="s">
        <v>5</v>
      </c>
      <c r="J15" s="20"/>
      <c r="K15" s="21"/>
      <c r="L15" s="22"/>
      <c r="M15" s="23"/>
      <c r="N15" s="24"/>
    </row>
    <row r="16" spans="1:16" ht="24.95" customHeight="1" thickBot="1" x14ac:dyDescent="0.2">
      <c r="A16" s="1"/>
      <c r="B16" s="155" t="s">
        <v>53</v>
      </c>
      <c r="C16" s="156"/>
      <c r="D16" s="8" t="s">
        <v>5</v>
      </c>
      <c r="E16" s="9"/>
      <c r="F16" s="10"/>
      <c r="G16" s="11"/>
      <c r="H16" s="12" t="s">
        <v>6</v>
      </c>
      <c r="I16" s="13" t="s">
        <v>5</v>
      </c>
      <c r="J16" s="9"/>
      <c r="K16" s="10"/>
      <c r="L16" s="11"/>
      <c r="M16" s="13"/>
      <c r="N16" s="14"/>
    </row>
    <row r="17" spans="1:14" ht="14.25" customHeight="1" thickBot="1" x14ac:dyDescent="0.2">
      <c r="A17" s="1"/>
      <c r="B17" s="2"/>
      <c r="C17" s="2"/>
      <c r="E17" s="15"/>
      <c r="F17" s="16"/>
      <c r="G17" s="17"/>
      <c r="H17" s="2"/>
      <c r="J17" s="15"/>
      <c r="K17" s="16"/>
      <c r="L17" s="17"/>
    </row>
    <row r="18" spans="1:14" ht="24.95" customHeight="1" x14ac:dyDescent="0.15">
      <c r="A18" s="1" t="s">
        <v>3</v>
      </c>
      <c r="B18" s="154" t="s">
        <v>11</v>
      </c>
      <c r="C18" s="127"/>
      <c r="D18" s="83" t="s">
        <v>50</v>
      </c>
      <c r="E18" s="84"/>
      <c r="F18" s="84"/>
      <c r="G18" s="84"/>
      <c r="H18" s="84"/>
      <c r="I18" s="84"/>
      <c r="J18" s="84"/>
      <c r="K18" s="84"/>
      <c r="L18" s="84"/>
      <c r="M18" s="84"/>
      <c r="N18" s="85"/>
    </row>
    <row r="19" spans="1:14" ht="24.95" customHeight="1" x14ac:dyDescent="0.15">
      <c r="B19" s="157" t="s">
        <v>12</v>
      </c>
      <c r="C19" s="115"/>
      <c r="D19" s="19" t="s">
        <v>5</v>
      </c>
      <c r="E19" s="20"/>
      <c r="F19" s="21"/>
      <c r="G19" s="22"/>
      <c r="H19" s="5" t="s">
        <v>6</v>
      </c>
      <c r="I19" s="23" t="s">
        <v>5</v>
      </c>
      <c r="J19" s="20"/>
      <c r="K19" s="21"/>
      <c r="L19" s="22"/>
      <c r="M19" s="5"/>
      <c r="N19" s="24"/>
    </row>
    <row r="20" spans="1:14" ht="24.95" customHeight="1" thickBot="1" x14ac:dyDescent="0.2">
      <c r="B20" s="155" t="s">
        <v>53</v>
      </c>
      <c r="C20" s="156"/>
      <c r="D20" s="8" t="s">
        <v>5</v>
      </c>
      <c r="E20" s="9"/>
      <c r="F20" s="10"/>
      <c r="G20" s="11"/>
      <c r="H20" s="12" t="s">
        <v>6</v>
      </c>
      <c r="I20" s="13" t="s">
        <v>5</v>
      </c>
      <c r="J20" s="9"/>
      <c r="K20" s="10"/>
      <c r="L20" s="11"/>
      <c r="M20" s="13"/>
      <c r="N20" s="14"/>
    </row>
    <row r="21" spans="1:14" ht="15" customHeight="1" thickBot="1" x14ac:dyDescent="0.2"/>
    <row r="22" spans="1:14" ht="24.95" customHeight="1" thickBot="1" x14ac:dyDescent="0.2">
      <c r="A22" s="1" t="s">
        <v>0</v>
      </c>
      <c r="B22" s="42" t="s">
        <v>27</v>
      </c>
      <c r="C22" s="138"/>
      <c r="D22" s="123"/>
      <c r="E22" s="148" t="s">
        <v>28</v>
      </c>
      <c r="F22" s="149"/>
      <c r="G22" s="138" t="s">
        <v>14</v>
      </c>
      <c r="H22" s="123"/>
      <c r="I22" s="67"/>
      <c r="J22" s="68"/>
      <c r="K22" s="68"/>
      <c r="L22" s="68"/>
      <c r="M22" s="69"/>
      <c r="N22" s="3"/>
    </row>
    <row r="23" spans="1:14" ht="24.95" customHeight="1" x14ac:dyDescent="0.15">
      <c r="B23" s="158" t="s">
        <v>60</v>
      </c>
      <c r="C23" s="158"/>
      <c r="D23" s="158"/>
      <c r="E23" s="158"/>
      <c r="F23" s="158"/>
      <c r="G23" s="158"/>
      <c r="H23" s="158"/>
      <c r="I23" s="158"/>
      <c r="J23" s="158"/>
      <c r="K23" s="158"/>
      <c r="L23" s="158"/>
      <c r="M23" s="158"/>
      <c r="N23" s="158"/>
    </row>
    <row r="24" spans="1:14" ht="14.25" customHeight="1" thickBot="1" x14ac:dyDescent="0.2">
      <c r="B24" s="2"/>
    </row>
    <row r="25" spans="1:14" ht="24.95" customHeight="1" thickBot="1" x14ac:dyDescent="0.2">
      <c r="A25" s="1" t="s">
        <v>1</v>
      </c>
      <c r="B25" s="42" t="s">
        <v>21</v>
      </c>
      <c r="C25" s="138"/>
      <c r="D25" s="123"/>
      <c r="E25" s="148" t="s">
        <v>13</v>
      </c>
      <c r="F25" s="149"/>
      <c r="G25" s="138" t="s">
        <v>14</v>
      </c>
      <c r="H25" s="123"/>
      <c r="I25" s="67"/>
      <c r="J25" s="68"/>
      <c r="K25" s="68"/>
      <c r="L25" s="68"/>
      <c r="M25" s="69"/>
      <c r="N25" s="3"/>
    </row>
    <row r="26" spans="1:14" ht="24.95" customHeight="1" x14ac:dyDescent="0.15">
      <c r="B26" s="158" t="s">
        <v>60</v>
      </c>
      <c r="C26" s="158"/>
      <c r="D26" s="158"/>
      <c r="E26" s="158"/>
      <c r="F26" s="158"/>
      <c r="G26" s="158"/>
      <c r="H26" s="158"/>
      <c r="I26" s="158"/>
      <c r="J26" s="158"/>
      <c r="K26" s="158"/>
      <c r="L26" s="158"/>
      <c r="M26" s="158"/>
      <c r="N26" s="158"/>
    </row>
    <row r="27" spans="1:14" ht="14.25" customHeight="1" thickBot="1" x14ac:dyDescent="0.2">
      <c r="B27" s="2"/>
    </row>
    <row r="28" spans="1:14" ht="24.95" customHeight="1" thickBot="1" x14ac:dyDescent="0.2">
      <c r="A28" s="1" t="s">
        <v>3</v>
      </c>
      <c r="B28" s="42" t="s">
        <v>21</v>
      </c>
      <c r="C28" s="138"/>
      <c r="D28" s="123"/>
      <c r="E28" s="148" t="s">
        <v>13</v>
      </c>
      <c r="F28" s="149"/>
      <c r="G28" s="138" t="s">
        <v>14</v>
      </c>
      <c r="H28" s="123"/>
      <c r="I28" s="67"/>
      <c r="J28" s="68"/>
      <c r="K28" s="68"/>
      <c r="L28" s="68"/>
      <c r="M28" s="69"/>
      <c r="N28" s="3"/>
    </row>
    <row r="29" spans="1:14" ht="24.95" customHeight="1" x14ac:dyDescent="0.15">
      <c r="B29" s="158" t="s">
        <v>60</v>
      </c>
      <c r="C29" s="158"/>
      <c r="D29" s="158"/>
      <c r="E29" s="158"/>
      <c r="F29" s="158"/>
      <c r="G29" s="158"/>
      <c r="H29" s="158"/>
      <c r="I29" s="158"/>
      <c r="J29" s="158"/>
      <c r="K29" s="158"/>
      <c r="L29" s="158"/>
      <c r="M29" s="158"/>
      <c r="N29" s="158"/>
    </row>
    <row r="30" spans="1:14" ht="14.25" customHeight="1" thickBot="1" x14ac:dyDescent="0.2">
      <c r="B30" s="2"/>
      <c r="C30" s="37"/>
      <c r="D30" s="37"/>
      <c r="E30" s="37"/>
      <c r="F30" s="37"/>
      <c r="G30" s="37"/>
      <c r="H30" s="37"/>
      <c r="I30" s="41"/>
      <c r="J30" s="41"/>
      <c r="K30" s="41"/>
      <c r="L30" s="41"/>
      <c r="M30" s="41"/>
    </row>
    <row r="31" spans="1:14" ht="24.95" customHeight="1" thickBot="1" x14ac:dyDescent="0.2">
      <c r="B31" s="70" t="s">
        <v>15</v>
      </c>
      <c r="C31" s="99"/>
      <c r="D31" s="99"/>
      <c r="E31" s="99"/>
      <c r="F31" s="99"/>
      <c r="G31" s="101" t="s">
        <v>17</v>
      </c>
      <c r="H31" s="101"/>
      <c r="I31" s="101"/>
      <c r="J31" s="100"/>
      <c r="K31" s="101"/>
      <c r="L31" s="101"/>
      <c r="M31" s="101"/>
      <c r="N31" s="102"/>
    </row>
    <row r="32" spans="1:14" ht="15" customHeight="1" x14ac:dyDescent="0.15"/>
    <row r="33" spans="1:19" ht="24.75" customHeight="1" thickBot="1" x14ac:dyDescent="0.2">
      <c r="C33" t="s">
        <v>18</v>
      </c>
    </row>
    <row r="34" spans="1:19" ht="24.95" customHeight="1" x14ac:dyDescent="0.15">
      <c r="B34" s="6" t="s">
        <v>19</v>
      </c>
      <c r="C34" s="125" t="s">
        <v>20</v>
      </c>
      <c r="D34" s="126"/>
      <c r="E34" s="126"/>
      <c r="F34" s="127"/>
      <c r="G34" s="111" t="s">
        <v>27</v>
      </c>
      <c r="H34" s="111"/>
      <c r="I34" s="111"/>
      <c r="J34" s="152"/>
      <c r="K34" s="107" t="s">
        <v>22</v>
      </c>
      <c r="L34" s="107"/>
      <c r="M34" s="108"/>
      <c r="N34" s="63" t="s">
        <v>39</v>
      </c>
    </row>
    <row r="35" spans="1:19" ht="24.95" customHeight="1" x14ac:dyDescent="0.15">
      <c r="A35" s="1" t="s">
        <v>0</v>
      </c>
      <c r="B35" s="71"/>
      <c r="C35" s="32"/>
      <c r="D35" s="33" t="s">
        <v>6</v>
      </c>
      <c r="E35" s="128"/>
      <c r="F35" s="129"/>
      <c r="G35" s="130"/>
      <c r="H35" s="130"/>
      <c r="I35" s="131"/>
      <c r="J35" s="132"/>
    </row>
    <row r="36" spans="1:19" ht="24.95" customHeight="1" x14ac:dyDescent="0.15">
      <c r="B36" s="18"/>
      <c r="C36" s="135" t="s">
        <v>24</v>
      </c>
      <c r="D36" s="135"/>
      <c r="E36" s="72"/>
      <c r="F36" s="73" t="s">
        <v>7</v>
      </c>
      <c r="G36" s="136" t="s">
        <v>33</v>
      </c>
      <c r="H36" s="136"/>
      <c r="I36" s="74"/>
      <c r="J36" s="75" t="s">
        <v>2</v>
      </c>
      <c r="K36" s="119">
        <f>G35*E36*I36</f>
        <v>0</v>
      </c>
      <c r="L36" s="120"/>
      <c r="M36" s="121"/>
      <c r="N36" s="64">
        <f>IF(K36&gt;50000,50000,K36)</f>
        <v>0</v>
      </c>
      <c r="O36" s="27"/>
      <c r="Q36" s="17"/>
      <c r="S36" s="17"/>
    </row>
    <row r="37" spans="1:19" ht="24.95" customHeight="1" x14ac:dyDescent="0.15">
      <c r="B37" s="71"/>
      <c r="C37" s="32"/>
      <c r="D37" s="33" t="s">
        <v>6</v>
      </c>
      <c r="E37" s="128"/>
      <c r="F37" s="129"/>
      <c r="G37" s="130"/>
      <c r="H37" s="130"/>
      <c r="I37" s="131"/>
      <c r="J37" s="132"/>
    </row>
    <row r="38" spans="1:19" ht="24.95" customHeight="1" x14ac:dyDescent="0.15">
      <c r="B38" s="18"/>
      <c r="C38" s="135" t="s">
        <v>24</v>
      </c>
      <c r="D38" s="135"/>
      <c r="E38" s="72"/>
      <c r="F38" s="73" t="s">
        <v>7</v>
      </c>
      <c r="G38" s="136" t="s">
        <v>33</v>
      </c>
      <c r="H38" s="136"/>
      <c r="I38" s="74"/>
      <c r="J38" s="75" t="s">
        <v>2</v>
      </c>
      <c r="K38" s="119">
        <f>G37*E38*I38</f>
        <v>0</v>
      </c>
      <c r="L38" s="120"/>
      <c r="M38" s="121"/>
      <c r="N38" s="64">
        <f>IF(K38&gt;50000,50000,K38)</f>
        <v>0</v>
      </c>
      <c r="O38" s="27"/>
      <c r="Q38" s="17"/>
      <c r="S38" s="17"/>
    </row>
    <row r="39" spans="1:19" ht="24.95" customHeight="1" x14ac:dyDescent="0.15">
      <c r="B39" s="71"/>
      <c r="C39" s="32"/>
      <c r="D39" s="33" t="s">
        <v>6</v>
      </c>
      <c r="E39" s="128"/>
      <c r="F39" s="129"/>
      <c r="G39" s="130"/>
      <c r="H39" s="130"/>
      <c r="I39" s="131"/>
      <c r="J39" s="132"/>
    </row>
    <row r="40" spans="1:19" ht="24.95" customHeight="1" x14ac:dyDescent="0.15">
      <c r="B40" s="18"/>
      <c r="C40" s="135" t="s">
        <v>24</v>
      </c>
      <c r="D40" s="135"/>
      <c r="E40" s="72"/>
      <c r="F40" s="73" t="s">
        <v>7</v>
      </c>
      <c r="G40" s="136" t="s">
        <v>33</v>
      </c>
      <c r="H40" s="136"/>
      <c r="I40" s="74"/>
      <c r="J40" s="75" t="s">
        <v>2</v>
      </c>
      <c r="K40" s="119">
        <f>G39*E40*I40</f>
        <v>0</v>
      </c>
      <c r="L40" s="120"/>
      <c r="M40" s="121"/>
      <c r="N40" s="64">
        <f>IF(K40&gt;50000,50000,K40)</f>
        <v>0</v>
      </c>
      <c r="O40" s="27"/>
      <c r="Q40" s="17"/>
      <c r="S40" s="17"/>
    </row>
    <row r="41" spans="1:19" ht="24.95" customHeight="1" x14ac:dyDescent="0.15">
      <c r="B41" s="71"/>
      <c r="C41" s="32"/>
      <c r="D41" s="33" t="s">
        <v>6</v>
      </c>
      <c r="E41" s="128"/>
      <c r="F41" s="129"/>
      <c r="G41" s="130"/>
      <c r="H41" s="130"/>
      <c r="I41" s="131"/>
      <c r="J41" s="132"/>
    </row>
    <row r="42" spans="1:19" ht="24.95" customHeight="1" thickBot="1" x14ac:dyDescent="0.2">
      <c r="B42" s="7"/>
      <c r="C42" s="118" t="s">
        <v>24</v>
      </c>
      <c r="D42" s="118"/>
      <c r="E42" s="46"/>
      <c r="F42" s="45" t="s">
        <v>7</v>
      </c>
      <c r="G42" s="133" t="s">
        <v>33</v>
      </c>
      <c r="H42" s="133"/>
      <c r="I42" s="43"/>
      <c r="J42" s="44" t="s">
        <v>2</v>
      </c>
      <c r="K42" s="119">
        <f>G41*E42*I42</f>
        <v>0</v>
      </c>
      <c r="L42" s="120"/>
      <c r="M42" s="121"/>
      <c r="N42" s="64">
        <f>IF(K42&gt;50000,50000,K42)</f>
        <v>0</v>
      </c>
      <c r="O42" s="27"/>
      <c r="Q42" s="17"/>
      <c r="S42" s="17"/>
    </row>
    <row r="43" spans="1:19" ht="14.25" customHeight="1" thickBot="1" x14ac:dyDescent="0.2">
      <c r="B43" s="2"/>
      <c r="C43" s="28"/>
      <c r="D43" s="28"/>
      <c r="E43" s="29"/>
      <c r="F43" s="29"/>
      <c r="G43" s="28"/>
      <c r="H43" s="28"/>
      <c r="I43" s="29"/>
      <c r="J43" s="29"/>
      <c r="K43" s="30"/>
      <c r="L43" s="30"/>
      <c r="M43" s="30"/>
      <c r="N43" s="31"/>
      <c r="O43" s="27"/>
      <c r="Q43" s="17"/>
      <c r="S43" s="17"/>
    </row>
    <row r="44" spans="1:19" ht="24.95" customHeight="1" x14ac:dyDescent="0.15">
      <c r="B44" s="6" t="s">
        <v>19</v>
      </c>
      <c r="C44" s="125" t="s">
        <v>20</v>
      </c>
      <c r="D44" s="126"/>
      <c r="E44" s="126"/>
      <c r="F44" s="127"/>
      <c r="G44" s="111" t="s">
        <v>21</v>
      </c>
      <c r="H44" s="111"/>
      <c r="I44" s="111" t="s">
        <v>52</v>
      </c>
      <c r="J44" s="112"/>
      <c r="K44" s="107" t="s">
        <v>22</v>
      </c>
      <c r="L44" s="107"/>
      <c r="M44" s="108"/>
      <c r="N44" s="63" t="s">
        <v>39</v>
      </c>
    </row>
    <row r="45" spans="1:19" ht="24.95" customHeight="1" x14ac:dyDescent="0.15">
      <c r="A45" s="1" t="s">
        <v>1</v>
      </c>
      <c r="B45" s="47"/>
      <c r="C45" s="32"/>
      <c r="D45" s="33" t="s">
        <v>6</v>
      </c>
      <c r="E45" s="128"/>
      <c r="F45" s="129"/>
      <c r="G45" s="130"/>
      <c r="H45" s="130"/>
      <c r="I45" s="81"/>
      <c r="J45" s="80" t="s">
        <v>2</v>
      </c>
    </row>
    <row r="46" spans="1:19" ht="24.95" customHeight="1" thickBot="1" x14ac:dyDescent="0.2">
      <c r="B46" s="25"/>
      <c r="C46" s="26" t="s">
        <v>34</v>
      </c>
      <c r="D46" s="48"/>
      <c r="E46" s="49" t="s">
        <v>35</v>
      </c>
      <c r="F46" s="159" t="s">
        <v>33</v>
      </c>
      <c r="G46" s="159"/>
      <c r="H46" s="159"/>
      <c r="I46" s="50"/>
      <c r="J46" s="52" t="s">
        <v>2</v>
      </c>
      <c r="K46" s="145" t="e">
        <f>ROUNDDOWN((G45*D46)*I46/I45,0)</f>
        <v>#DIV/0!</v>
      </c>
      <c r="L46" s="146"/>
      <c r="M46" s="147"/>
      <c r="N46" s="65" t="e">
        <f>IF(K46&gt;100000,100000,K46)</f>
        <v>#DIV/0!</v>
      </c>
      <c r="O46" s="27"/>
    </row>
    <row r="47" spans="1:19" ht="14.25" customHeight="1" thickBot="1" x14ac:dyDescent="0.2">
      <c r="B47" s="53"/>
      <c r="C47" s="54"/>
      <c r="D47" s="55"/>
      <c r="E47" s="122"/>
      <c r="F47" s="122"/>
      <c r="G47" s="123"/>
      <c r="H47" s="123"/>
      <c r="I47" s="134"/>
      <c r="J47" s="134"/>
      <c r="K47" s="124"/>
      <c r="L47" s="124"/>
      <c r="M47" s="124"/>
      <c r="N47" s="56"/>
      <c r="O47" s="27"/>
    </row>
    <row r="48" spans="1:19" ht="24.95" customHeight="1" x14ac:dyDescent="0.15">
      <c r="B48" s="6" t="s">
        <v>19</v>
      </c>
      <c r="C48" s="125" t="s">
        <v>20</v>
      </c>
      <c r="D48" s="126"/>
      <c r="E48" s="126"/>
      <c r="F48" s="127"/>
      <c r="G48" s="111" t="s">
        <v>21</v>
      </c>
      <c r="H48" s="111"/>
      <c r="I48" s="111" t="s">
        <v>52</v>
      </c>
      <c r="J48" s="112"/>
      <c r="K48" s="107" t="s">
        <v>22</v>
      </c>
      <c r="L48" s="107"/>
      <c r="M48" s="108"/>
      <c r="N48" s="63" t="s">
        <v>39</v>
      </c>
    </row>
    <row r="49" spans="1:19" ht="24.95" customHeight="1" x14ac:dyDescent="0.15">
      <c r="A49" s="1" t="s">
        <v>3</v>
      </c>
      <c r="B49" s="38"/>
      <c r="C49" s="39"/>
      <c r="D49" s="40" t="s">
        <v>6</v>
      </c>
      <c r="E49" s="141"/>
      <c r="F49" s="142"/>
      <c r="G49" s="143"/>
      <c r="H49" s="143"/>
      <c r="I49" s="81"/>
      <c r="J49" s="80" t="s">
        <v>2</v>
      </c>
      <c r="K49" s="144"/>
      <c r="L49" s="124"/>
      <c r="M49" s="124"/>
      <c r="N49" s="56"/>
      <c r="O49" s="27"/>
    </row>
    <row r="50" spans="1:19" ht="24.95" customHeight="1" x14ac:dyDescent="0.15">
      <c r="A50" s="2"/>
      <c r="B50" s="116" t="s">
        <v>23</v>
      </c>
      <c r="C50" s="150" t="s">
        <v>24</v>
      </c>
      <c r="D50" s="136"/>
      <c r="E50" s="136"/>
      <c r="F50" s="136"/>
      <c r="G50" s="136"/>
      <c r="H50" s="82"/>
      <c r="I50" s="51" t="s">
        <v>7</v>
      </c>
      <c r="J50" s="52"/>
      <c r="K50" s="59"/>
      <c r="L50" s="60"/>
      <c r="M50" s="60"/>
      <c r="N50" s="61"/>
      <c r="O50" s="27"/>
    </row>
    <row r="51" spans="1:19" ht="24.95" customHeight="1" thickBot="1" x14ac:dyDescent="0.2">
      <c r="B51" s="117"/>
      <c r="C51" s="58" t="s">
        <v>38</v>
      </c>
      <c r="D51" s="46"/>
      <c r="E51" s="12" t="s">
        <v>7</v>
      </c>
      <c r="F51" s="109" t="s">
        <v>37</v>
      </c>
      <c r="G51" s="110"/>
      <c r="H51" s="153"/>
      <c r="I51" s="153"/>
      <c r="J51" s="57" t="s">
        <v>2</v>
      </c>
      <c r="K51" s="119" t="e">
        <f>ROUNDDOWN((G49*D51/H50)*H51/I49,0)</f>
        <v>#DIV/0!</v>
      </c>
      <c r="L51" s="120"/>
      <c r="M51" s="121"/>
      <c r="N51" s="64" t="e">
        <f>IF(K51&gt;50000,50000,K51)</f>
        <v>#DIV/0!</v>
      </c>
      <c r="O51" s="27"/>
      <c r="Q51" s="17"/>
      <c r="S51" s="17"/>
    </row>
    <row r="52" spans="1:19" ht="15" customHeight="1" x14ac:dyDescent="0.15">
      <c r="C52" s="34"/>
      <c r="D52" s="35"/>
      <c r="E52" s="36"/>
      <c r="F52" s="36"/>
      <c r="G52" s="37"/>
      <c r="H52" s="37"/>
      <c r="I52" s="37"/>
      <c r="J52" s="37"/>
      <c r="K52" s="103"/>
      <c r="L52" s="104"/>
      <c r="M52" s="104"/>
      <c r="N52" s="62"/>
    </row>
    <row r="53" spans="1:19" ht="24.95" customHeight="1" x14ac:dyDescent="0.15">
      <c r="B53" s="113" t="s">
        <v>42</v>
      </c>
      <c r="C53" s="114"/>
      <c r="D53" s="114"/>
      <c r="E53" s="114"/>
      <c r="F53" s="114"/>
      <c r="G53" s="114"/>
      <c r="H53" s="114"/>
      <c r="I53" s="114"/>
      <c r="J53" s="115"/>
      <c r="K53" s="105" t="e">
        <f>SUM(K36,K38,K40,K42,K46,K51)</f>
        <v>#DIV/0!</v>
      </c>
      <c r="L53" s="106"/>
      <c r="M53" s="106"/>
      <c r="N53" s="64" t="e">
        <f>SUM(N36,N38,N40,N42,N46,N51)</f>
        <v>#DIV/0!</v>
      </c>
    </row>
    <row r="54" spans="1:19" ht="24.95" customHeight="1" x14ac:dyDescent="0.15">
      <c r="C54" s="34"/>
      <c r="D54" s="35"/>
      <c r="E54" s="36"/>
      <c r="F54" s="36"/>
      <c r="G54" s="37"/>
      <c r="H54" s="37"/>
      <c r="I54" s="37"/>
      <c r="J54" s="37"/>
      <c r="K54" s="94" t="s">
        <v>40</v>
      </c>
      <c r="L54" s="94"/>
      <c r="M54" s="94"/>
      <c r="N54" s="76" t="s">
        <v>41</v>
      </c>
    </row>
    <row r="55" spans="1:19" ht="24.95" customHeight="1" x14ac:dyDescent="0.15">
      <c r="J55" s="2"/>
      <c r="K55" s="139" t="s">
        <v>25</v>
      </c>
      <c r="L55" s="139"/>
      <c r="M55" s="139"/>
      <c r="N55" s="78" t="e">
        <f>SUM(K36:K51)</f>
        <v>#DIV/0!</v>
      </c>
    </row>
    <row r="56" spans="1:19" ht="24.95" customHeight="1" x14ac:dyDescent="0.15">
      <c r="K56" s="140" t="s">
        <v>43</v>
      </c>
      <c r="L56" s="139"/>
      <c r="M56" s="139"/>
      <c r="N56" s="78" t="e">
        <f>IF(N55&gt;2000000,2000000,N55)</f>
        <v>#DIV/0!</v>
      </c>
      <c r="O56" s="27"/>
    </row>
    <row r="57" spans="1:19" ht="24.95" customHeight="1" x14ac:dyDescent="0.15">
      <c r="K57" s="137" t="s">
        <v>26</v>
      </c>
      <c r="L57" s="137"/>
      <c r="M57" s="137"/>
      <c r="N57" s="77" t="e">
        <f>ROUNDDOWN(N56/2,0)</f>
        <v>#DIV/0!</v>
      </c>
    </row>
    <row r="58" spans="1:19" ht="33" customHeight="1" thickBot="1" x14ac:dyDescent="0.2">
      <c r="F58" s="66"/>
      <c r="G58" s="66"/>
      <c r="H58" s="66"/>
      <c r="I58" s="95" t="s">
        <v>44</v>
      </c>
      <c r="J58" s="95"/>
      <c r="K58" s="95"/>
      <c r="L58" s="95"/>
      <c r="M58" s="95"/>
      <c r="N58" s="79" t="e">
        <f>ROUNDDOWN(N57,-3)</f>
        <v>#DIV/0!</v>
      </c>
      <c r="O58" s="27"/>
    </row>
    <row r="59" spans="1:19" ht="20.100000000000001" customHeight="1" thickTop="1" x14ac:dyDescent="0.15"/>
    <row r="60" spans="1:19" ht="20.100000000000001" customHeight="1" x14ac:dyDescent="0.15"/>
    <row r="61" spans="1:19" ht="20.100000000000001" customHeight="1" x14ac:dyDescent="0.15"/>
    <row r="62" spans="1:19" ht="20.100000000000001" customHeight="1" x14ac:dyDescent="0.15"/>
    <row r="63" spans="1:19" ht="20.100000000000001" customHeight="1" x14ac:dyDescent="0.15"/>
    <row r="64" spans="1:19" ht="20.100000000000001" customHeight="1" x14ac:dyDescent="0.15"/>
    <row r="65" ht="20.100000000000001" customHeight="1" x14ac:dyDescent="0.15"/>
    <row r="66" ht="20.100000000000001" customHeight="1" x14ac:dyDescent="0.15"/>
    <row r="67" ht="20.100000000000001" customHeight="1" x14ac:dyDescent="0.15"/>
    <row r="68" ht="20.100000000000001" customHeight="1" x14ac:dyDescent="0.15"/>
    <row r="69" ht="20.100000000000001" customHeight="1" x14ac:dyDescent="0.15"/>
    <row r="70" ht="20.100000000000001" customHeight="1" x14ac:dyDescent="0.15"/>
    <row r="71" ht="20.100000000000001" customHeight="1" x14ac:dyDescent="0.15"/>
    <row r="72" ht="20.100000000000001" customHeight="1" x14ac:dyDescent="0.15"/>
    <row r="73" ht="20.100000000000001" customHeight="1" x14ac:dyDescent="0.15"/>
  </sheetData>
  <mergeCells count="91">
    <mergeCell ref="B7:C7"/>
    <mergeCell ref="B8:C8"/>
    <mergeCell ref="H51:I51"/>
    <mergeCell ref="B5:C5"/>
    <mergeCell ref="B6:C6"/>
    <mergeCell ref="B10:C10"/>
    <mergeCell ref="B11:C11"/>
    <mergeCell ref="B12:C12"/>
    <mergeCell ref="B14:C14"/>
    <mergeCell ref="B15:C15"/>
    <mergeCell ref="B16:C16"/>
    <mergeCell ref="B18:C18"/>
    <mergeCell ref="B19:C19"/>
    <mergeCell ref="B20:C20"/>
    <mergeCell ref="B23:N23"/>
    <mergeCell ref="B26:N26"/>
    <mergeCell ref="B29:N29"/>
    <mergeCell ref="F46:H46"/>
    <mergeCell ref="C50:G50"/>
    <mergeCell ref="A1:O1"/>
    <mergeCell ref="C22:D22"/>
    <mergeCell ref="E22:F22"/>
    <mergeCell ref="G22:H22"/>
    <mergeCell ref="G34:H34"/>
    <mergeCell ref="I34:J34"/>
    <mergeCell ref="K34:M34"/>
    <mergeCell ref="E25:F25"/>
    <mergeCell ref="G25:H25"/>
    <mergeCell ref="I37:J37"/>
    <mergeCell ref="K38:M38"/>
    <mergeCell ref="E35:F35"/>
    <mergeCell ref="G35:H35"/>
    <mergeCell ref="I35:J35"/>
    <mergeCell ref="K36:M36"/>
    <mergeCell ref="K57:M57"/>
    <mergeCell ref="C25:D25"/>
    <mergeCell ref="C28:D28"/>
    <mergeCell ref="K55:M55"/>
    <mergeCell ref="K56:M56"/>
    <mergeCell ref="K51:M51"/>
    <mergeCell ref="E49:F49"/>
    <mergeCell ref="G49:H49"/>
    <mergeCell ref="K49:M49"/>
    <mergeCell ref="K46:M46"/>
    <mergeCell ref="G31:I31"/>
    <mergeCell ref="K40:M40"/>
    <mergeCell ref="E28:F28"/>
    <mergeCell ref="G28:H28"/>
    <mergeCell ref="E37:F37"/>
    <mergeCell ref="G37:H37"/>
    <mergeCell ref="C36:D36"/>
    <mergeCell ref="G36:H36"/>
    <mergeCell ref="C31:F31"/>
    <mergeCell ref="C34:F34"/>
    <mergeCell ref="C38:D38"/>
    <mergeCell ref="G38:H38"/>
    <mergeCell ref="E39:F39"/>
    <mergeCell ref="G39:H39"/>
    <mergeCell ref="I39:J39"/>
    <mergeCell ref="C40:D40"/>
    <mergeCell ref="G40:H40"/>
    <mergeCell ref="E41:F41"/>
    <mergeCell ref="G41:H41"/>
    <mergeCell ref="I41:J41"/>
    <mergeCell ref="G42:H42"/>
    <mergeCell ref="C48:F48"/>
    <mergeCell ref="G48:H48"/>
    <mergeCell ref="I47:J47"/>
    <mergeCell ref="K47:M47"/>
    <mergeCell ref="C44:F44"/>
    <mergeCell ref="G44:H44"/>
    <mergeCell ref="I44:J44"/>
    <mergeCell ref="K44:M44"/>
    <mergeCell ref="E45:F45"/>
    <mergeCell ref="G45:H45"/>
    <mergeCell ref="K54:M54"/>
    <mergeCell ref="I58:M58"/>
    <mergeCell ref="J3:N3"/>
    <mergeCell ref="G3:I3"/>
    <mergeCell ref="J31:N31"/>
    <mergeCell ref="K52:M52"/>
    <mergeCell ref="K53:M53"/>
    <mergeCell ref="K48:M48"/>
    <mergeCell ref="F51:G51"/>
    <mergeCell ref="I48:J48"/>
    <mergeCell ref="B53:J53"/>
    <mergeCell ref="B50:B51"/>
    <mergeCell ref="C42:D42"/>
    <mergeCell ref="K42:M42"/>
    <mergeCell ref="E47:F47"/>
    <mergeCell ref="G47:H47"/>
  </mergeCells>
  <phoneticPr fontId="3"/>
  <printOptions horizontalCentered="1" verticalCentered="1"/>
  <pageMargins left="0.23622047244094491" right="0.23622047244094491" top="0.35433070866141736" bottom="0.35433070866141736" header="0.31496062992125984" footer="0.31496062992125984"/>
  <pageSetup paperSize="9"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算定ｼｰﾄ(手引き用)</vt:lpstr>
      <vt:lpstr>算定ｼｰﾄ例(入力例)</vt:lpstr>
      <vt:lpstr>算定ｼｰﾄ(数式有)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PC02</dc:creator>
  <cp:lastModifiedBy>wlb-pc04</cp:lastModifiedBy>
  <cp:lastPrinted>2026-03-18T06:07:17Z</cp:lastPrinted>
  <dcterms:created xsi:type="dcterms:W3CDTF">2010-02-05T02:56:55Z</dcterms:created>
  <dcterms:modified xsi:type="dcterms:W3CDTF">2026-06-15T00:40:07Z</dcterms:modified>
</cp:coreProperties>
</file>