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wlb-pc04.KAIKEI\AppData\Local\Microsoft\Windows\INetCache\Content.Outlook\W3VR6K7D\"/>
    </mc:Choice>
  </mc:AlternateContent>
  <xr:revisionPtr revIDLastSave="0" documentId="13_ncr:1_{2D8495A9-3A72-454B-84FC-9C87BB920AE8}" xr6:coauthVersionLast="47" xr6:coauthVersionMax="47" xr10:uidLastSave="{00000000-0000-0000-0000-000000000000}"/>
  <bookViews>
    <workbookView xWindow="-120" yWindow="-120" windowWidth="20730" windowHeight="11040" xr2:uid="{602469A3-4F49-4E2C-99EB-0742B3DAA9B3}"/>
  </bookViews>
  <sheets>
    <sheet name="要件チェックシート" sheetId="11" r:id="rId1"/>
    <sheet name="Cシート(記入例）" sheetId="1" r:id="rId2"/>
    <sheet name="算定ｼｰﾄ例 "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3" i="3" l="1"/>
  <c r="L43" i="3"/>
  <c r="G40" i="3"/>
  <c r="K41" i="3" s="1"/>
  <c r="N41" i="3" s="1"/>
  <c r="C40" i="3"/>
  <c r="G38" i="3"/>
  <c r="K39" i="3" s="1"/>
  <c r="N39" i="3" s="1"/>
  <c r="C38" i="3"/>
  <c r="K37" i="3"/>
  <c r="N37" i="3" s="1"/>
  <c r="G36" i="3"/>
  <c r="C36" i="3"/>
  <c r="G34" i="3"/>
  <c r="K35" i="3" s="1"/>
  <c r="N35" i="3" s="1"/>
  <c r="C34" i="3"/>
  <c r="G32" i="3"/>
  <c r="K33" i="3" s="1"/>
  <c r="N33" i="3" s="1"/>
  <c r="C32" i="3"/>
  <c r="G30" i="3"/>
  <c r="K31" i="3" s="1"/>
  <c r="N31" i="3" s="1"/>
  <c r="C30" i="3"/>
  <c r="G28" i="3"/>
  <c r="K29" i="3" s="1"/>
  <c r="N29" i="3" s="1"/>
  <c r="C28" i="3"/>
  <c r="G26" i="3"/>
  <c r="K27" i="3" s="1"/>
  <c r="N27" i="3" s="1"/>
  <c r="C26" i="3"/>
  <c r="G24" i="3"/>
  <c r="K25" i="3" s="1"/>
  <c r="N25" i="3" s="1"/>
  <c r="C24" i="3"/>
  <c r="G22" i="3"/>
  <c r="K23" i="3" s="1"/>
  <c r="N23" i="3" s="1"/>
  <c r="C22" i="3"/>
  <c r="G20" i="3"/>
  <c r="K21" i="3" s="1"/>
  <c r="K43" i="3" l="1"/>
  <c r="N21" i="3"/>
  <c r="N43" i="3" s="1"/>
  <c r="N46" i="3" s="1"/>
  <c r="N47" i="3" s="1"/>
  <c r="N48" i="3" s="1"/>
</calcChain>
</file>

<file path=xl/sharedStrings.xml><?xml version="1.0" encoding="utf-8"?>
<sst xmlns="http://schemas.openxmlformats.org/spreadsheetml/2006/main" count="192" uniqueCount="81">
  <si>
    <t>以下の全ての要件を満たす場合のみ対象とする。</t>
    <rPh sb="0" eb="2">
      <t>イカ</t>
    </rPh>
    <rPh sb="3" eb="4">
      <t>スベ</t>
    </rPh>
    <rPh sb="6" eb="8">
      <t>ヨウケン</t>
    </rPh>
    <rPh sb="9" eb="10">
      <t>ミ</t>
    </rPh>
    <rPh sb="12" eb="14">
      <t>バアイ</t>
    </rPh>
    <rPh sb="16" eb="18">
      <t>タイショウ</t>
    </rPh>
    <phoneticPr fontId="4"/>
  </si>
  <si>
    <t>チェック項目</t>
    <rPh sb="4" eb="6">
      <t>コウモク</t>
    </rPh>
    <phoneticPr fontId="4"/>
  </si>
  <si>
    <t>適否</t>
    <rPh sb="0" eb="2">
      <t>テキヒ</t>
    </rPh>
    <phoneticPr fontId="4"/>
  </si>
  <si>
    <t>備考</t>
    <rPh sb="0" eb="2">
      <t>ビコウ</t>
    </rPh>
    <phoneticPr fontId="4"/>
  </si>
  <si>
    <t>事業主要件</t>
    <rPh sb="0" eb="3">
      <t>ジギョウヌシ</t>
    </rPh>
    <rPh sb="3" eb="5">
      <t>ヨウケン</t>
    </rPh>
    <phoneticPr fontId="4"/>
  </si>
  <si>
    <t>　常時雇用する労働者（週20時間以上勤務。以下同じ。）が全体で300人以下の企業であること</t>
    <rPh sb="1" eb="3">
      <t>ジョウジ</t>
    </rPh>
    <rPh sb="3" eb="5">
      <t>コヨウ</t>
    </rPh>
    <rPh sb="7" eb="10">
      <t>ロウドウシャ</t>
    </rPh>
    <rPh sb="11" eb="12">
      <t>シュウ</t>
    </rPh>
    <rPh sb="14" eb="16">
      <t>ジカン</t>
    </rPh>
    <rPh sb="16" eb="18">
      <t>イジョウ</t>
    </rPh>
    <rPh sb="18" eb="20">
      <t>キンム</t>
    </rPh>
    <rPh sb="21" eb="23">
      <t>イカ</t>
    </rPh>
    <rPh sb="23" eb="24">
      <t>オナ</t>
    </rPh>
    <rPh sb="28" eb="30">
      <t>ゼンタイ</t>
    </rPh>
    <rPh sb="34" eb="35">
      <t>ニン</t>
    </rPh>
    <rPh sb="35" eb="37">
      <t>イカ</t>
    </rPh>
    <rPh sb="38" eb="40">
      <t>キギョウ</t>
    </rPh>
    <phoneticPr fontId="4"/>
  </si>
  <si>
    <t>○</t>
    <phoneticPr fontId="4"/>
  </si>
  <si>
    <r>
      <t>(会社等）</t>
    </r>
    <r>
      <rPr>
        <sz val="8"/>
        <color indexed="8"/>
        <rFont val="ＭＳ Ｐゴシック"/>
        <family val="3"/>
        <charset val="128"/>
      </rPr>
      <t>※会社法第２条で定義する「株式会社」(「有限会社」含む)「合名会社」「合資会社」「合同会社」</t>
    </r>
    <r>
      <rPr>
        <sz val="10"/>
        <color indexed="8"/>
        <rFont val="ＭＳ Ｐゴシック"/>
        <family val="3"/>
        <charset val="128"/>
      </rPr>
      <t xml:space="preserve">
　常時雇用する労働者が100人以下の兵庫県内の事業所であること</t>
    </r>
    <rPh sb="1" eb="3">
      <t>カイシャ</t>
    </rPh>
    <rPh sb="3" eb="4">
      <t>トウ</t>
    </rPh>
    <rPh sb="6" eb="9">
      <t>カイシャホウ</t>
    </rPh>
    <rPh sb="9" eb="10">
      <t>ダイ</t>
    </rPh>
    <rPh sb="11" eb="12">
      <t>ジョウ</t>
    </rPh>
    <rPh sb="13" eb="15">
      <t>テイギ</t>
    </rPh>
    <rPh sb="18" eb="20">
      <t>カブシキ</t>
    </rPh>
    <rPh sb="20" eb="22">
      <t>ガイシャ</t>
    </rPh>
    <rPh sb="25" eb="29">
      <t>ユウゲンガイシャ</t>
    </rPh>
    <rPh sb="34" eb="36">
      <t>ゴウメイ</t>
    </rPh>
    <rPh sb="36" eb="38">
      <t>ガイシャ</t>
    </rPh>
    <rPh sb="40" eb="42">
      <t>ゴウシ</t>
    </rPh>
    <rPh sb="42" eb="44">
      <t>ガイシャ</t>
    </rPh>
    <rPh sb="46" eb="48">
      <t>ゴウドウ</t>
    </rPh>
    <rPh sb="48" eb="50">
      <t>ガイシャ</t>
    </rPh>
    <rPh sb="53" eb="55">
      <t>ジョウジ</t>
    </rPh>
    <rPh sb="55" eb="57">
      <t>コヨウ</t>
    </rPh>
    <rPh sb="59" eb="62">
      <t>ロウドウシャ</t>
    </rPh>
    <rPh sb="66" eb="69">
      <t>ニンイカ</t>
    </rPh>
    <rPh sb="70" eb="72">
      <t>ヒョウゴ</t>
    </rPh>
    <rPh sb="72" eb="74">
      <t>ケンナイ</t>
    </rPh>
    <rPh sb="75" eb="78">
      <t>ジギョウショ</t>
    </rPh>
    <phoneticPr fontId="4"/>
  </si>
  <si>
    <r>
      <t>（上記以外の事業主）</t>
    </r>
    <r>
      <rPr>
        <sz val="8"/>
        <color indexed="8"/>
        <rFont val="ＭＳ Ｐゴシック"/>
        <family val="3"/>
        <charset val="128"/>
      </rPr>
      <t>※（医療法人、社会福祉法人、NPO法人、学校法人、個人事業主など）</t>
    </r>
    <r>
      <rPr>
        <sz val="10"/>
        <color indexed="8"/>
        <rFont val="ＭＳ Ｐゴシック"/>
        <family val="3"/>
        <charset val="128"/>
      </rPr>
      <t xml:space="preserve">
　常時雇用する労働者が50人以下の兵庫県内の事業所であること</t>
    </r>
    <rPh sb="1" eb="3">
      <t>ジョウキ</t>
    </rPh>
    <rPh sb="3" eb="5">
      <t>イガイ</t>
    </rPh>
    <rPh sb="6" eb="9">
      <t>ジギョウヌシ</t>
    </rPh>
    <rPh sb="12" eb="14">
      <t>イリョウ</t>
    </rPh>
    <rPh sb="14" eb="16">
      <t>ホウジン</t>
    </rPh>
    <rPh sb="17" eb="19">
      <t>シャカイ</t>
    </rPh>
    <rPh sb="19" eb="21">
      <t>フクシ</t>
    </rPh>
    <rPh sb="21" eb="23">
      <t>ホウジン</t>
    </rPh>
    <rPh sb="27" eb="29">
      <t>ホウジン</t>
    </rPh>
    <rPh sb="30" eb="32">
      <t>ガッコウ</t>
    </rPh>
    <rPh sb="32" eb="34">
      <t>ホウジン</t>
    </rPh>
    <rPh sb="35" eb="37">
      <t>コジン</t>
    </rPh>
    <rPh sb="37" eb="40">
      <t>ジギョウヌシ</t>
    </rPh>
    <rPh sb="45" eb="47">
      <t>ジョウジ</t>
    </rPh>
    <rPh sb="47" eb="49">
      <t>コヨウ</t>
    </rPh>
    <rPh sb="51" eb="54">
      <t>ロウドウシャ</t>
    </rPh>
    <rPh sb="57" eb="58">
      <t>ニン</t>
    </rPh>
    <rPh sb="58" eb="60">
      <t>イカ</t>
    </rPh>
    <rPh sb="61" eb="63">
      <t>ヒョウゴ</t>
    </rPh>
    <rPh sb="63" eb="65">
      <t>ケンナイ</t>
    </rPh>
    <rPh sb="66" eb="69">
      <t>ジギョウショ</t>
    </rPh>
    <phoneticPr fontId="4"/>
  </si>
  <si>
    <t>-</t>
    <phoneticPr fontId="4"/>
  </si>
  <si>
    <r>
      <t xml:space="preserve">原職に復帰等した育児休業・介護休業取得者がいること
</t>
    </r>
    <r>
      <rPr>
        <sz val="8"/>
        <color indexed="8"/>
        <rFont val="ＭＳ Ｐゴシック"/>
        <family val="3"/>
        <charset val="128"/>
      </rPr>
      <t>※「原職に復帰等」とは、①休業後の職制が休業前より下回っていないこと、②休業前後で職務内容が異なっていないこと、③休業前後で県内事業所に勤務</t>
    </r>
    <r>
      <rPr>
        <sz val="9"/>
        <color indexed="8"/>
        <rFont val="ＭＳ Ｐゴシック"/>
        <family val="3"/>
        <charset val="128"/>
      </rPr>
      <t>していること、をいう。</t>
    </r>
    <rPh sb="0" eb="2">
      <t>ゲンショク</t>
    </rPh>
    <rPh sb="3" eb="5">
      <t>フッキ</t>
    </rPh>
    <rPh sb="5" eb="6">
      <t>トウ</t>
    </rPh>
    <rPh sb="8" eb="10">
      <t>イクジ</t>
    </rPh>
    <rPh sb="10" eb="12">
      <t>キュウギョウ</t>
    </rPh>
    <rPh sb="13" eb="15">
      <t>カイゴ</t>
    </rPh>
    <rPh sb="15" eb="17">
      <t>キュウギョウ</t>
    </rPh>
    <rPh sb="17" eb="20">
      <t>シュトクシャ</t>
    </rPh>
    <rPh sb="28" eb="30">
      <t>ゲンショク</t>
    </rPh>
    <rPh sb="31" eb="33">
      <t>フッキ</t>
    </rPh>
    <rPh sb="33" eb="34">
      <t>トウ</t>
    </rPh>
    <rPh sb="39" eb="41">
      <t>キュウギョウ</t>
    </rPh>
    <rPh sb="41" eb="42">
      <t>ゴ</t>
    </rPh>
    <rPh sb="43" eb="45">
      <t>ショクセイ</t>
    </rPh>
    <rPh sb="46" eb="48">
      <t>キュウギョウ</t>
    </rPh>
    <rPh sb="48" eb="49">
      <t>マエ</t>
    </rPh>
    <rPh sb="51" eb="53">
      <t>シタマワ</t>
    </rPh>
    <rPh sb="62" eb="64">
      <t>キュウギョウ</t>
    </rPh>
    <rPh sb="64" eb="66">
      <t>ゼンゴ</t>
    </rPh>
    <rPh sb="67" eb="69">
      <t>ショクム</t>
    </rPh>
    <rPh sb="69" eb="71">
      <t>ナイヨウ</t>
    </rPh>
    <rPh sb="72" eb="73">
      <t>コト</t>
    </rPh>
    <rPh sb="83" eb="85">
      <t>キュウギョウ</t>
    </rPh>
    <rPh sb="85" eb="87">
      <t>ゼンゴ</t>
    </rPh>
    <rPh sb="88" eb="90">
      <t>ケンナイ</t>
    </rPh>
    <rPh sb="90" eb="93">
      <t>ジギョウショ</t>
    </rPh>
    <rPh sb="94" eb="96">
      <t>キンム</t>
    </rPh>
    <phoneticPr fontId="4"/>
  </si>
  <si>
    <t>「ひょうご仕事と生活の調和推進企業宣言」の宣言企業である</t>
    <rPh sb="5" eb="7">
      <t>シゴト</t>
    </rPh>
    <rPh sb="8" eb="10">
      <t>セイカツ</t>
    </rPh>
    <rPh sb="11" eb="13">
      <t>チョウワ</t>
    </rPh>
    <rPh sb="13" eb="15">
      <t>スイシン</t>
    </rPh>
    <rPh sb="15" eb="17">
      <t>キギョウ</t>
    </rPh>
    <rPh sb="17" eb="19">
      <t>センゲン</t>
    </rPh>
    <rPh sb="21" eb="23">
      <t>センゲン</t>
    </rPh>
    <rPh sb="23" eb="25">
      <t>キギョウ</t>
    </rPh>
    <phoneticPr fontId="4"/>
  </si>
  <si>
    <t>育児休業・介護休業期間中に代替要員を確保した期間が３か月以上（介護休業の場合は１か月以上）あること</t>
    <rPh sb="0" eb="2">
      <t>イクジ</t>
    </rPh>
    <rPh sb="2" eb="4">
      <t>キュウギョウ</t>
    </rPh>
    <rPh sb="5" eb="7">
      <t>カイゴ</t>
    </rPh>
    <rPh sb="7" eb="9">
      <t>キュウギョウ</t>
    </rPh>
    <rPh sb="9" eb="12">
      <t>キカンチュウ</t>
    </rPh>
    <rPh sb="13" eb="15">
      <t>ダイタイ</t>
    </rPh>
    <rPh sb="15" eb="17">
      <t>ヨウイン</t>
    </rPh>
    <rPh sb="18" eb="20">
      <t>カクホ</t>
    </rPh>
    <rPh sb="22" eb="24">
      <t>キカン</t>
    </rPh>
    <rPh sb="27" eb="28">
      <t>ゲツ</t>
    </rPh>
    <rPh sb="28" eb="30">
      <t>イジョウ</t>
    </rPh>
    <rPh sb="31" eb="33">
      <t>カイゴ</t>
    </rPh>
    <rPh sb="33" eb="35">
      <t>キュウギョウ</t>
    </rPh>
    <rPh sb="36" eb="38">
      <t>バアイ</t>
    </rPh>
    <rPh sb="41" eb="42">
      <t>ゲツ</t>
    </rPh>
    <rPh sb="42" eb="44">
      <t>イジョウ</t>
    </rPh>
    <phoneticPr fontId="4"/>
  </si>
  <si>
    <t>10ケ月</t>
    <rPh sb="3" eb="4">
      <t>ゲツ</t>
    </rPh>
    <phoneticPr fontId="4"/>
  </si>
  <si>
    <t>育児休業・介護休業及び休業者の原職復帰等について、労働協約又は就業規則に規定していること</t>
    <rPh sb="0" eb="2">
      <t>イクジ</t>
    </rPh>
    <rPh sb="2" eb="4">
      <t>キュウギョウ</t>
    </rPh>
    <rPh sb="5" eb="7">
      <t>カイゴ</t>
    </rPh>
    <rPh sb="7" eb="9">
      <t>キュウギョウ</t>
    </rPh>
    <rPh sb="9" eb="10">
      <t>オヨ</t>
    </rPh>
    <rPh sb="11" eb="14">
      <t>キュウギョウシャ</t>
    </rPh>
    <rPh sb="15" eb="17">
      <t>ゲンショク</t>
    </rPh>
    <rPh sb="17" eb="19">
      <t>フッキ</t>
    </rPh>
    <rPh sb="19" eb="20">
      <t>トウ</t>
    </rPh>
    <rPh sb="25" eb="27">
      <t>ロウドウ</t>
    </rPh>
    <rPh sb="27" eb="29">
      <t>キョウヤク</t>
    </rPh>
    <rPh sb="29" eb="30">
      <t>マタ</t>
    </rPh>
    <rPh sb="31" eb="33">
      <t>シュウギョウ</t>
    </rPh>
    <rPh sb="33" eb="35">
      <t>キソク</t>
    </rPh>
    <rPh sb="36" eb="38">
      <t>キテイ</t>
    </rPh>
    <phoneticPr fontId="4"/>
  </si>
  <si>
    <t>過去3年間に労働関係法令に関する重大な違反がないこと</t>
    <rPh sb="0" eb="2">
      <t>カコ</t>
    </rPh>
    <rPh sb="3" eb="5">
      <t>ネンカン</t>
    </rPh>
    <rPh sb="6" eb="8">
      <t>ロウドウ</t>
    </rPh>
    <rPh sb="8" eb="10">
      <t>カンケイ</t>
    </rPh>
    <rPh sb="10" eb="12">
      <t>ホウレイ</t>
    </rPh>
    <rPh sb="13" eb="14">
      <t>カン</t>
    </rPh>
    <rPh sb="16" eb="18">
      <t>ジュウダイ</t>
    </rPh>
    <rPh sb="19" eb="21">
      <t>イハン</t>
    </rPh>
    <phoneticPr fontId="4"/>
  </si>
  <si>
    <t>過去3年間に悪質な不正行為により、本来受けることのできない助成金等を受け、または受けようとしたことにより助成金等の不支給措置を取られていないこと</t>
    <rPh sb="0" eb="2">
      <t>カコ</t>
    </rPh>
    <rPh sb="3" eb="5">
      <t>ネンカン</t>
    </rPh>
    <rPh sb="6" eb="8">
      <t>アクシツ</t>
    </rPh>
    <rPh sb="9" eb="11">
      <t>フセイ</t>
    </rPh>
    <rPh sb="11" eb="13">
      <t>コウイ</t>
    </rPh>
    <rPh sb="17" eb="19">
      <t>ホンライ</t>
    </rPh>
    <rPh sb="19" eb="20">
      <t>ウ</t>
    </rPh>
    <rPh sb="29" eb="32">
      <t>ジョセイキン</t>
    </rPh>
    <rPh sb="32" eb="33">
      <t>トウ</t>
    </rPh>
    <rPh sb="34" eb="35">
      <t>ウ</t>
    </rPh>
    <rPh sb="40" eb="41">
      <t>ウ</t>
    </rPh>
    <rPh sb="52" eb="55">
      <t>ジョセイキン</t>
    </rPh>
    <rPh sb="55" eb="56">
      <t>トウ</t>
    </rPh>
    <rPh sb="57" eb="60">
      <t>フシキュウ</t>
    </rPh>
    <rPh sb="60" eb="62">
      <t>ソチ</t>
    </rPh>
    <rPh sb="63" eb="64">
      <t>ト</t>
    </rPh>
    <phoneticPr fontId="4"/>
  </si>
  <si>
    <t>雇用保険の適用事業主であること</t>
    <rPh sb="0" eb="2">
      <t>コヨウ</t>
    </rPh>
    <rPh sb="2" eb="4">
      <t>ホケン</t>
    </rPh>
    <rPh sb="5" eb="7">
      <t>テキヨウ</t>
    </rPh>
    <rPh sb="7" eb="10">
      <t>ジギョウヌシ</t>
    </rPh>
    <phoneticPr fontId="4"/>
  </si>
  <si>
    <t>風営法第2条第5項に規定する性風俗関連特殊営業及び同条第11項に規定する接客業務受託営業のうち店舗型性風俗特殊営業から委託を受けて当該営業を行う事業主でないこと</t>
    <rPh sb="0" eb="3">
      <t>フウエイホウ</t>
    </rPh>
    <rPh sb="3" eb="4">
      <t>ダイ</t>
    </rPh>
    <rPh sb="5" eb="6">
      <t>ジョウ</t>
    </rPh>
    <rPh sb="6" eb="7">
      <t>ダイ</t>
    </rPh>
    <rPh sb="8" eb="9">
      <t>コウ</t>
    </rPh>
    <rPh sb="10" eb="12">
      <t>キテイ</t>
    </rPh>
    <rPh sb="14" eb="17">
      <t>セイフウゾク</t>
    </rPh>
    <rPh sb="17" eb="19">
      <t>カンレン</t>
    </rPh>
    <rPh sb="19" eb="21">
      <t>トクシュ</t>
    </rPh>
    <rPh sb="21" eb="23">
      <t>エイギョウ</t>
    </rPh>
    <rPh sb="23" eb="24">
      <t>オヨ</t>
    </rPh>
    <rPh sb="25" eb="27">
      <t>ドウジョウ</t>
    </rPh>
    <rPh sb="27" eb="28">
      <t>ダイ</t>
    </rPh>
    <rPh sb="30" eb="31">
      <t>コウ</t>
    </rPh>
    <rPh sb="32" eb="34">
      <t>キテイ</t>
    </rPh>
    <rPh sb="36" eb="39">
      <t>セッキャクギョウ</t>
    </rPh>
    <rPh sb="39" eb="40">
      <t>ム</t>
    </rPh>
    <rPh sb="40" eb="42">
      <t>ジュタク</t>
    </rPh>
    <rPh sb="42" eb="44">
      <t>エイギョウ</t>
    </rPh>
    <rPh sb="47" eb="50">
      <t>テンポガタ</t>
    </rPh>
    <rPh sb="50" eb="53">
      <t>セイフウゾク</t>
    </rPh>
    <rPh sb="53" eb="55">
      <t>トクシュ</t>
    </rPh>
    <rPh sb="55" eb="57">
      <t>エイギョウ</t>
    </rPh>
    <rPh sb="59" eb="61">
      <t>イタク</t>
    </rPh>
    <rPh sb="62" eb="63">
      <t>ウ</t>
    </rPh>
    <rPh sb="65" eb="67">
      <t>トウガイ</t>
    </rPh>
    <rPh sb="67" eb="69">
      <t>エイギョウ</t>
    </rPh>
    <rPh sb="70" eb="71">
      <t>オコナ</t>
    </rPh>
    <rPh sb="72" eb="75">
      <t>ジギョウヌシ</t>
    </rPh>
    <phoneticPr fontId="4"/>
  </si>
  <si>
    <t>国、地方公共団体、独立行政法人、地方独立行政法人及びこれらと密接な関係のある公社等でないこと</t>
    <phoneticPr fontId="4"/>
  </si>
  <si>
    <t>県税の滞納がないこと</t>
    <rPh sb="0" eb="2">
      <t>ケンゼイ</t>
    </rPh>
    <rPh sb="3" eb="5">
      <t>タイノウ</t>
    </rPh>
    <phoneticPr fontId="4"/>
  </si>
  <si>
    <t>暴力団もしくはその統制下の団体でないこと</t>
    <rPh sb="0" eb="3">
      <t>ボウリョクダン</t>
    </rPh>
    <rPh sb="9" eb="12">
      <t>トウセイカ</t>
    </rPh>
    <rPh sb="13" eb="15">
      <t>ダンタイ</t>
    </rPh>
    <phoneticPr fontId="4"/>
  </si>
  <si>
    <t>対象労働者（育児・介護休業から復職した労働者）の要件</t>
    <rPh sb="0" eb="2">
      <t>タイショウ</t>
    </rPh>
    <rPh sb="2" eb="5">
      <t>ロウドウシャ</t>
    </rPh>
    <rPh sb="6" eb="8">
      <t>イクジ</t>
    </rPh>
    <rPh sb="9" eb="11">
      <t>カイゴ</t>
    </rPh>
    <rPh sb="11" eb="13">
      <t>キュウギョウ</t>
    </rPh>
    <rPh sb="15" eb="17">
      <t>フクショク</t>
    </rPh>
    <rPh sb="19" eb="22">
      <t>ロウドウシャ</t>
    </rPh>
    <rPh sb="24" eb="26">
      <t>ヨウケン</t>
    </rPh>
    <phoneticPr fontId="4"/>
  </si>
  <si>
    <t>育児休業・介護休業を開始する日までに同一企業に引き続き１年以上常時雇用された者であること</t>
    <rPh sb="0" eb="2">
      <t>イクジ</t>
    </rPh>
    <rPh sb="2" eb="4">
      <t>キュウギョウ</t>
    </rPh>
    <rPh sb="5" eb="7">
      <t>カイゴ</t>
    </rPh>
    <rPh sb="7" eb="9">
      <t>キュウギョウ</t>
    </rPh>
    <rPh sb="10" eb="12">
      <t>カイシ</t>
    </rPh>
    <rPh sb="14" eb="15">
      <t>ヒ</t>
    </rPh>
    <rPh sb="18" eb="20">
      <t>ドウイツ</t>
    </rPh>
    <rPh sb="20" eb="22">
      <t>キギョウ</t>
    </rPh>
    <rPh sb="23" eb="24">
      <t>ヒ</t>
    </rPh>
    <rPh sb="25" eb="26">
      <t>ツヅ</t>
    </rPh>
    <rPh sb="28" eb="31">
      <t>ネンイジョウ</t>
    </rPh>
    <rPh sb="33" eb="35">
      <t>コヨウ</t>
    </rPh>
    <rPh sb="38" eb="39">
      <t>モノ</t>
    </rPh>
    <phoneticPr fontId="4"/>
  </si>
  <si>
    <t>R5.6.1採用</t>
    <rPh sb="6" eb="8">
      <t>サイヨウ</t>
    </rPh>
    <phoneticPr fontId="4"/>
  </si>
  <si>
    <t>県内の事業所に勤務していること（復職後も継続して勤務していること）</t>
    <rPh sb="0" eb="2">
      <t>ケンナイ</t>
    </rPh>
    <rPh sb="3" eb="5">
      <t>ジギョウ</t>
    </rPh>
    <rPh sb="5" eb="6">
      <t>ショ</t>
    </rPh>
    <rPh sb="7" eb="9">
      <t>キンム</t>
    </rPh>
    <rPh sb="16" eb="18">
      <t>フクショク</t>
    </rPh>
    <rPh sb="18" eb="19">
      <t>ゴ</t>
    </rPh>
    <rPh sb="20" eb="22">
      <t>ケイゾク</t>
    </rPh>
    <rPh sb="24" eb="26">
      <t>キンム</t>
    </rPh>
    <phoneticPr fontId="4"/>
  </si>
  <si>
    <t>育児休業期間が３か月以上（介護休業の場合は１か月以上）あること</t>
    <rPh sb="0" eb="2">
      <t>イクジ</t>
    </rPh>
    <rPh sb="2" eb="4">
      <t>キュウギョウ</t>
    </rPh>
    <rPh sb="4" eb="6">
      <t>キカン</t>
    </rPh>
    <rPh sb="9" eb="10">
      <t>ゲツ</t>
    </rPh>
    <rPh sb="10" eb="12">
      <t>イジョウ</t>
    </rPh>
    <rPh sb="13" eb="15">
      <t>カイゴ</t>
    </rPh>
    <rPh sb="15" eb="17">
      <t>キュウギョウ</t>
    </rPh>
    <rPh sb="18" eb="20">
      <t>バアイ</t>
    </rPh>
    <rPh sb="23" eb="24">
      <t>ゲツ</t>
    </rPh>
    <rPh sb="24" eb="26">
      <t>イジョウ</t>
    </rPh>
    <phoneticPr fontId="4"/>
  </si>
  <si>
    <t>復帰した日の翌日から起算して３か月経過した日の翌日から３カ月以内であること（H27～)、又は復帰した日の翌日から起算して３か月以内であること（～H26）</t>
    <rPh sb="0" eb="2">
      <t>フッキ</t>
    </rPh>
    <rPh sb="4" eb="5">
      <t>ヒ</t>
    </rPh>
    <rPh sb="6" eb="8">
      <t>ヨクジツ</t>
    </rPh>
    <rPh sb="10" eb="12">
      <t>キサン</t>
    </rPh>
    <rPh sb="16" eb="17">
      <t>ゲツ</t>
    </rPh>
    <rPh sb="17" eb="19">
      <t>ケイカ</t>
    </rPh>
    <rPh sb="21" eb="22">
      <t>ヒ</t>
    </rPh>
    <rPh sb="23" eb="25">
      <t>ヨクジツ</t>
    </rPh>
    <rPh sb="29" eb="30">
      <t>ゲツ</t>
    </rPh>
    <rPh sb="30" eb="32">
      <t>イナイ</t>
    </rPh>
    <rPh sb="44" eb="45">
      <t>マタ</t>
    </rPh>
    <rPh sb="46" eb="48">
      <t>フッキ</t>
    </rPh>
    <rPh sb="50" eb="51">
      <t>ヒ</t>
    </rPh>
    <rPh sb="52" eb="54">
      <t>ヨクジツ</t>
    </rPh>
    <rPh sb="56" eb="58">
      <t>キサン</t>
    </rPh>
    <rPh sb="62" eb="63">
      <t>ゲツ</t>
    </rPh>
    <rPh sb="63" eb="65">
      <t>イナイ</t>
    </rPh>
    <phoneticPr fontId="4"/>
  </si>
  <si>
    <t>その他</t>
    <rPh sb="2" eb="3">
      <t>タ</t>
    </rPh>
    <phoneticPr fontId="4"/>
  </si>
  <si>
    <t>申請年度において、この助成金の支給を受けていない、または１人のみの受給であること</t>
    <rPh sb="0" eb="2">
      <t>シンセイ</t>
    </rPh>
    <rPh sb="2" eb="4">
      <t>ネンド</t>
    </rPh>
    <rPh sb="11" eb="14">
      <t>ジョセイキン</t>
    </rPh>
    <rPh sb="15" eb="17">
      <t>シキュウ</t>
    </rPh>
    <rPh sb="18" eb="19">
      <t>ウ</t>
    </rPh>
    <rPh sb="29" eb="30">
      <t>ニン</t>
    </rPh>
    <rPh sb="33" eb="35">
      <t>ジュキュウ</t>
    </rPh>
    <phoneticPr fontId="4"/>
  </si>
  <si>
    <t>法令上の人員配置基準のある施設については、基準を超える配置をしていること</t>
    <rPh sb="0" eb="3">
      <t>ホウレイジョウ</t>
    </rPh>
    <rPh sb="4" eb="6">
      <t>ジンイン</t>
    </rPh>
    <rPh sb="6" eb="8">
      <t>ハイチ</t>
    </rPh>
    <rPh sb="8" eb="10">
      <t>キジュン</t>
    </rPh>
    <rPh sb="13" eb="15">
      <t>シセツ</t>
    </rPh>
    <rPh sb="21" eb="23">
      <t>キジュン</t>
    </rPh>
    <rPh sb="24" eb="25">
      <t>コ</t>
    </rPh>
    <rPh sb="27" eb="29">
      <t>ハイチ</t>
    </rPh>
    <phoneticPr fontId="4"/>
  </si>
  <si>
    <t>多様な働き方推進支援助成金支給決定通知書（育児・介護代替要員確保助成コース・休業型）（申請額の算定）</t>
    <rPh sb="0" eb="2">
      <t>タヨウ</t>
    </rPh>
    <rPh sb="3" eb="4">
      <t>ハタラ</t>
    </rPh>
    <rPh sb="5" eb="6">
      <t>カタ</t>
    </rPh>
    <rPh sb="6" eb="8">
      <t>スイシン</t>
    </rPh>
    <rPh sb="8" eb="10">
      <t>シエン</t>
    </rPh>
    <rPh sb="10" eb="13">
      <t>ジョセイキン</t>
    </rPh>
    <rPh sb="13" eb="15">
      <t>シキュウ</t>
    </rPh>
    <rPh sb="15" eb="20">
      <t>ケッテイツウチショ</t>
    </rPh>
    <rPh sb="21" eb="23">
      <t>イクジ</t>
    </rPh>
    <rPh sb="24" eb="26">
      <t>カイゴ</t>
    </rPh>
    <rPh sb="26" eb="30">
      <t>ダイタイヨウイン</t>
    </rPh>
    <rPh sb="30" eb="32">
      <t>カクホ</t>
    </rPh>
    <rPh sb="32" eb="34">
      <t>ジョセイ</t>
    </rPh>
    <rPh sb="38" eb="41">
      <t>キュウギョウガタ</t>
    </rPh>
    <rPh sb="43" eb="46">
      <t>シンセイガク</t>
    </rPh>
    <rPh sb="47" eb="49">
      <t>サンテイ</t>
    </rPh>
    <phoneticPr fontId="3"/>
  </si>
  <si>
    <t>申請事業主</t>
    <rPh sb="0" eb="2">
      <t>シンセイ</t>
    </rPh>
    <rPh sb="2" eb="5">
      <t>ジギョウヌシ</t>
    </rPh>
    <phoneticPr fontId="3"/>
  </si>
  <si>
    <t>育休期間</t>
    <rPh sb="0" eb="2">
      <t>イクキュウ</t>
    </rPh>
    <rPh sb="2" eb="4">
      <t>キカン</t>
    </rPh>
    <phoneticPr fontId="3"/>
  </si>
  <si>
    <t>令和</t>
    <rPh sb="0" eb="2">
      <t>レイワ</t>
    </rPh>
    <phoneticPr fontId="3"/>
  </si>
  <si>
    <t>～</t>
    <phoneticPr fontId="3"/>
  </si>
  <si>
    <t>代替要員</t>
    <rPh sb="0" eb="4">
      <t>ダイタイヨウイン</t>
    </rPh>
    <phoneticPr fontId="3"/>
  </si>
  <si>
    <t>採用期間</t>
    <rPh sb="0" eb="4">
      <t>サイヨウキカン</t>
    </rPh>
    <phoneticPr fontId="3"/>
  </si>
  <si>
    <t>対象期間</t>
    <rPh sb="0" eb="4">
      <t>タイショウキカン</t>
    </rPh>
    <phoneticPr fontId="3"/>
  </si>
  <si>
    <t>期間</t>
    <rPh sb="0" eb="2">
      <t>キカン</t>
    </rPh>
    <phoneticPr fontId="3"/>
  </si>
  <si>
    <t>賃金締日</t>
    <rPh sb="0" eb="3">
      <t>チンギンシ</t>
    </rPh>
    <rPh sb="3" eb="4">
      <t>ビ</t>
    </rPh>
    <phoneticPr fontId="3"/>
  </si>
  <si>
    <t>末日</t>
    <rPh sb="0" eb="2">
      <t>マツジツ</t>
    </rPh>
    <phoneticPr fontId="3"/>
  </si>
  <si>
    <t>支払日</t>
    <rPh sb="0" eb="3">
      <t>シハライビ</t>
    </rPh>
    <phoneticPr fontId="3"/>
  </si>
  <si>
    <t>【申請額計算】</t>
    <rPh sb="1" eb="4">
      <t>シンセイガク</t>
    </rPh>
    <rPh sb="4" eb="6">
      <t>ケイサン</t>
    </rPh>
    <phoneticPr fontId="3"/>
  </si>
  <si>
    <t>支払月</t>
    <rPh sb="0" eb="2">
      <t>シハライ</t>
    </rPh>
    <rPh sb="2" eb="3">
      <t>ヅキ</t>
    </rPh>
    <phoneticPr fontId="3"/>
  </si>
  <si>
    <t>支払額</t>
    <rPh sb="0" eb="3">
      <t>シハライガク</t>
    </rPh>
    <phoneticPr fontId="3"/>
  </si>
  <si>
    <t>×1/2</t>
    <phoneticPr fontId="3"/>
  </si>
  <si>
    <t>（申請事業主）</t>
    <rPh sb="1" eb="3">
      <t>シンセイ</t>
    </rPh>
    <rPh sb="3" eb="6">
      <t>ジギョウヌシ</t>
    </rPh>
    <phoneticPr fontId="4"/>
  </si>
  <si>
    <t>ナイトウメディックス㈱</t>
  </si>
  <si>
    <t>休業取得者</t>
    <rPh sb="0" eb="2">
      <t>キュウギョウ</t>
    </rPh>
    <rPh sb="2" eb="5">
      <t>シュトクシャ</t>
    </rPh>
    <phoneticPr fontId="3"/>
  </si>
  <si>
    <t>今井　志帆</t>
    <rPh sb="0" eb="2">
      <t>イマイ</t>
    </rPh>
    <rPh sb="3" eb="5">
      <t>シホ</t>
    </rPh>
    <phoneticPr fontId="3"/>
  </si>
  <si>
    <t>月城　佳奈（派遣）</t>
    <rPh sb="0" eb="2">
      <t>ツキシロ</t>
    </rPh>
    <rPh sb="3" eb="5">
      <t>カナ</t>
    </rPh>
    <rPh sb="6" eb="8">
      <t>ハケン</t>
    </rPh>
    <phoneticPr fontId="3"/>
  </si>
  <si>
    <t>就業時間</t>
    <rPh sb="0" eb="4">
      <t>シュウギョウジカン</t>
    </rPh>
    <phoneticPr fontId="3"/>
  </si>
  <si>
    <t>9：00～17：00　休憩45分　</t>
    <rPh sb="11" eb="13">
      <t>キュウケイ</t>
    </rPh>
    <rPh sb="15" eb="16">
      <t>フン</t>
    </rPh>
    <phoneticPr fontId="3"/>
  </si>
  <si>
    <t>7.25H</t>
    <phoneticPr fontId="3"/>
  </si>
  <si>
    <t>代替要員
基本給</t>
    <rPh sb="0" eb="4">
      <t>ダイタイヨウイン</t>
    </rPh>
    <rPh sb="5" eb="8">
      <t>キホンキュウ</t>
    </rPh>
    <phoneticPr fontId="3"/>
  </si>
  <si>
    <t>時給</t>
    <rPh sb="0" eb="2">
      <t>ジキュウ</t>
    </rPh>
    <phoneticPr fontId="3"/>
  </si>
  <si>
    <t>円/時</t>
    <rPh sb="0" eb="1">
      <t>エン</t>
    </rPh>
    <rPh sb="2" eb="3">
      <t>ジ</t>
    </rPh>
    <phoneticPr fontId="3"/>
  </si>
  <si>
    <t>令和6年7月1日～令和7年8月31日</t>
    <rPh sb="0" eb="2">
      <t>レイワ</t>
    </rPh>
    <rPh sb="3" eb="4">
      <t>ネン</t>
    </rPh>
    <rPh sb="5" eb="6">
      <t>ガツ</t>
    </rPh>
    <rPh sb="7" eb="8">
      <t>ニチ</t>
    </rPh>
    <rPh sb="9" eb="11">
      <t>レイワ</t>
    </rPh>
    <rPh sb="12" eb="13">
      <t>ネン</t>
    </rPh>
    <rPh sb="14" eb="15">
      <t>ガツ</t>
    </rPh>
    <rPh sb="17" eb="18">
      <t>ニチ</t>
    </rPh>
    <phoneticPr fontId="3"/>
  </si>
  <si>
    <t>休憩</t>
    <rPh sb="0" eb="2">
      <t>キュウケイ</t>
    </rPh>
    <phoneticPr fontId="3"/>
  </si>
  <si>
    <t>45分</t>
    <rPh sb="2" eb="3">
      <t>フン</t>
    </rPh>
    <phoneticPr fontId="3"/>
  </si>
  <si>
    <t>翌月末日</t>
    <rPh sb="0" eb="2">
      <t>ヨクゲツ</t>
    </rPh>
    <rPh sb="2" eb="3">
      <t>マツ</t>
    </rPh>
    <rPh sb="3" eb="4">
      <t>ニチ</t>
    </rPh>
    <phoneticPr fontId="3"/>
  </si>
  <si>
    <t>派遣の場合は時給の７割が対象</t>
    <rPh sb="0" eb="2">
      <t>ハケン</t>
    </rPh>
    <rPh sb="3" eb="5">
      <t>バアイ</t>
    </rPh>
    <rPh sb="6" eb="8">
      <t>ジキュウ</t>
    </rPh>
    <rPh sb="10" eb="11">
      <t>ワリ</t>
    </rPh>
    <rPh sb="12" eb="14">
      <t>タイショウ</t>
    </rPh>
    <phoneticPr fontId="3"/>
  </si>
  <si>
    <t>対象</t>
    <rPh sb="0" eb="2">
      <t>タイショウ</t>
    </rPh>
    <phoneticPr fontId="3"/>
  </si>
  <si>
    <r>
      <t xml:space="preserve">助成対象金額
</t>
    </r>
    <r>
      <rPr>
        <sz val="9"/>
        <color theme="1"/>
        <rFont val="ＭＳ Ｐゴシック"/>
        <family val="3"/>
        <charset val="128"/>
        <scheme val="minor"/>
      </rPr>
      <t>(月額上限10万円)</t>
    </r>
    <rPh sb="0" eb="4">
      <t>ジョセイタイショウ</t>
    </rPh>
    <rPh sb="4" eb="6">
      <t>キンガク</t>
    </rPh>
    <phoneticPr fontId="3"/>
  </si>
  <si>
    <t>出勤日：</t>
    <rPh sb="0" eb="3">
      <t>シュッキンビ</t>
    </rPh>
    <phoneticPr fontId="3"/>
  </si>
  <si>
    <t>日</t>
    <rPh sb="0" eb="1">
      <t>ニチ</t>
    </rPh>
    <phoneticPr fontId="3"/>
  </si>
  <si>
    <t>対象時間</t>
    <rPh sb="0" eb="2">
      <t>タイショウ</t>
    </rPh>
    <rPh sb="2" eb="4">
      <t>ジカン</t>
    </rPh>
    <phoneticPr fontId="3"/>
  </si>
  <si>
    <t>時間</t>
    <rPh sb="0" eb="2">
      <t>ジカン</t>
    </rPh>
    <phoneticPr fontId="3"/>
  </si>
  <si>
    <t>合計</t>
    <rPh sb="0" eb="2">
      <t>ゴウケイ</t>
    </rPh>
    <phoneticPr fontId="3"/>
  </si>
  <si>
    <t>（代替要員賃金）</t>
    <rPh sb="1" eb="5">
      <t>ダイタイヨウイン</t>
    </rPh>
    <rPh sb="5" eb="7">
      <t>チンギン</t>
    </rPh>
    <phoneticPr fontId="3"/>
  </si>
  <si>
    <t>（助成金対象額）</t>
    <rPh sb="1" eb="7">
      <t>ジョセイキンタイショウガク</t>
    </rPh>
    <phoneticPr fontId="3"/>
  </si>
  <si>
    <r>
      <t xml:space="preserve">助成対象額計
</t>
    </r>
    <r>
      <rPr>
        <sz val="9"/>
        <color theme="1"/>
        <rFont val="ＭＳ Ｐゴシック"/>
        <family val="3"/>
        <charset val="128"/>
        <scheme val="minor"/>
      </rPr>
      <t>(上限200万円)</t>
    </r>
    <rPh sb="0" eb="2">
      <t>ジョセイ</t>
    </rPh>
    <rPh sb="2" eb="4">
      <t>タイショウ</t>
    </rPh>
    <rPh sb="4" eb="5">
      <t>ガク</t>
    </rPh>
    <rPh sb="5" eb="6">
      <t>ケイ</t>
    </rPh>
    <phoneticPr fontId="3"/>
  </si>
  <si>
    <r>
      <t>助成金決定額</t>
    </r>
    <r>
      <rPr>
        <b/>
        <sz val="9"/>
        <color theme="1"/>
        <rFont val="ＭＳ Ｐゴシック"/>
        <family val="3"/>
        <charset val="128"/>
        <scheme val="minor"/>
      </rPr>
      <t xml:space="preserve">
(上限100万円</t>
    </r>
    <r>
      <rPr>
        <b/>
        <sz val="11"/>
        <color theme="1"/>
        <rFont val="ＭＳ Ｐゴシック"/>
        <family val="3"/>
        <charset val="128"/>
        <scheme val="minor"/>
      </rPr>
      <t>)</t>
    </r>
    <r>
      <rPr>
        <b/>
        <sz val="9"/>
        <color theme="1"/>
        <rFont val="ＭＳ Ｐゴシック"/>
        <family val="3"/>
        <charset val="128"/>
        <scheme val="minor"/>
      </rPr>
      <t>※1,000円未満端数切捨て</t>
    </r>
    <rPh sb="0" eb="3">
      <t>ジョセイキン</t>
    </rPh>
    <rPh sb="3" eb="6">
      <t>ケッテイガク</t>
    </rPh>
    <phoneticPr fontId="3"/>
  </si>
  <si>
    <t>兵庫WLBセンター</t>
    <rPh sb="0" eb="2">
      <t>ヒョウゴ</t>
    </rPh>
    <phoneticPr fontId="3"/>
  </si>
  <si>
    <t>多様な働き方推進支援助成金（育児・介護代替要員確保助成コース・休業型）　</t>
    <rPh sb="0" eb="2">
      <t>タヨウ</t>
    </rPh>
    <rPh sb="3" eb="4">
      <t>ハタラ</t>
    </rPh>
    <rPh sb="5" eb="6">
      <t>カタ</t>
    </rPh>
    <rPh sb="6" eb="8">
      <t>スイシン</t>
    </rPh>
    <rPh sb="8" eb="10">
      <t>シエン</t>
    </rPh>
    <rPh sb="10" eb="13">
      <t>ジョセイキン</t>
    </rPh>
    <rPh sb="14" eb="16">
      <t>イクジ</t>
    </rPh>
    <rPh sb="17" eb="19">
      <t>カイゴ</t>
    </rPh>
    <rPh sb="19" eb="21">
      <t>ダイタイ</t>
    </rPh>
    <rPh sb="21" eb="23">
      <t>ヨウイン</t>
    </rPh>
    <rPh sb="23" eb="25">
      <t>カクホ</t>
    </rPh>
    <rPh sb="25" eb="27">
      <t>ジョセイ</t>
    </rPh>
    <rPh sb="31" eb="33">
      <t>キュウギョウ</t>
    </rPh>
    <rPh sb="33" eb="34">
      <t>ガタ</t>
    </rPh>
    <phoneticPr fontId="4"/>
  </si>
  <si>
    <t>要件チェックシート</t>
  </si>
  <si>
    <t>登録番号268888号</t>
    <rPh sb="0" eb="1">
      <t>トウロク</t>
    </rPh>
    <rPh sb="1" eb="3">
      <t>バンゴウ</t>
    </rPh>
    <phoneticPr fontId="4"/>
  </si>
  <si>
    <t>R8　1人目</t>
    <rPh sb="4" eb="6">
      <t>ニンメ</t>
    </rPh>
    <phoneticPr fontId="4"/>
  </si>
  <si>
    <t>R8.10.1復帰</t>
    <rPh sb="7" eb="9">
      <t>フッキ</t>
    </rPh>
    <phoneticPr fontId="4"/>
  </si>
  <si>
    <t>神戸市</t>
    <rPh sb="0" eb="3">
      <t>コウベシ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</si>
</sst>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176" formatCode="#,##0&quot;&quot;&quot;人&quot;"/>
    <numFmt numFmtId="177" formatCode="#&quot;年&quot;"/>
    <numFmt numFmtId="178" formatCode="#&quot;月&quot;"/>
    <numFmt numFmtId="179" formatCode="#&quot;日&quot;"/>
    <numFmt numFmtId="180" formatCode="[$-411]ge\.m\.d;@"/>
    <numFmt numFmtId="181" formatCode="#,##0;&quot;△ &quot;#,##0"/>
    <numFmt numFmtId="182" formatCode="[$-411]gge&quot;年&quot;m&quot;月&quot;"/>
    <numFmt numFmtId="183" formatCode="0_);[Red]\(0\)"/>
    <numFmt numFmtId="184" formatCode="0.00_ "/>
    <numFmt numFmtId="185" formatCode="0.0_ "/>
    <numFmt numFmtId="186" formatCode="0.00_);[Red]\(0.00\)"/>
  </numFmts>
  <fonts count="19" x14ac:knownFonts="1">
    <font>
      <sz val="11"/>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6"/>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9.5"/>
      <color theme="1"/>
      <name val="ＭＳ Ｐゴシック"/>
      <family val="3"/>
      <charset val="128"/>
      <scheme val="minor"/>
    </font>
    <font>
      <sz val="8"/>
      <color indexed="8"/>
      <name val="ＭＳ Ｐゴシック"/>
      <family val="3"/>
      <charset val="128"/>
    </font>
    <font>
      <sz val="10"/>
      <color indexed="8"/>
      <name val="ＭＳ Ｐゴシック"/>
      <family val="3"/>
      <charset val="128"/>
    </font>
    <font>
      <sz val="9"/>
      <color indexed="8"/>
      <name val="ＭＳ Ｐゴシック"/>
      <family val="3"/>
      <charset val="128"/>
    </font>
    <font>
      <b/>
      <sz val="11"/>
      <color theme="1"/>
      <name val="ＭＳ Ｐゴシック"/>
      <family val="3"/>
      <charset val="128"/>
      <scheme val="minor"/>
    </font>
    <font>
      <sz val="12"/>
      <color theme="1"/>
      <name val="ＭＳ Ｐゴシック"/>
      <family val="3"/>
      <charset val="128"/>
      <scheme val="major"/>
    </font>
    <font>
      <sz val="8"/>
      <color theme="1"/>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9"/>
      <color theme="1"/>
      <name val="ＭＳ Ｐゴシック"/>
      <family val="3"/>
      <charset val="128"/>
      <scheme val="major"/>
    </font>
    <font>
      <b/>
      <sz val="9"/>
      <color theme="1"/>
      <name val="ＭＳ Ｐゴシック"/>
      <family val="3"/>
      <charset val="128"/>
      <scheme val="minor"/>
    </font>
    <font>
      <b/>
      <sz val="14"/>
      <color theme="1"/>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s>
  <borders count="43">
    <border>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double">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dotted">
        <color indexed="64"/>
      </left>
      <right style="dotted">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0" fillId="0" borderId="0" xfId="0"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0" fillId="2" borderId="4" xfId="0" applyFill="1" applyBorder="1" applyAlignment="1">
      <alignment horizontal="center" vertical="center"/>
    </xf>
    <xf numFmtId="0" fontId="0" fillId="3" borderId="1" xfId="0" applyFill="1" applyBorder="1">
      <alignment vertical="center"/>
    </xf>
    <xf numFmtId="0" fontId="0" fillId="3" borderId="2" xfId="0" applyFill="1" applyBorder="1">
      <alignment vertical="center"/>
    </xf>
    <xf numFmtId="0" fontId="0" fillId="3" borderId="3" xfId="0" applyFill="1" applyBorder="1">
      <alignment vertical="center"/>
    </xf>
    <xf numFmtId="0" fontId="6" fillId="0" borderId="5" xfId="0" applyFont="1" applyBorder="1" applyAlignment="1">
      <alignment horizontal="center" vertical="center"/>
    </xf>
    <xf numFmtId="0" fontId="0" fillId="0" borderId="4" xfId="0" applyBorder="1" applyAlignment="1">
      <alignment horizontal="center" vertical="center"/>
    </xf>
    <xf numFmtId="176" fontId="0" fillId="0" borderId="4" xfId="0" applyNumberFormat="1" applyBorder="1" applyAlignment="1">
      <alignment horizontal="left" vertical="center"/>
    </xf>
    <xf numFmtId="0" fontId="6" fillId="0" borderId="7" xfId="0" applyFont="1" applyBorder="1" applyAlignment="1">
      <alignment horizontal="center" vertical="center"/>
    </xf>
    <xf numFmtId="0" fontId="0" fillId="0" borderId="4" xfId="0" quotePrefix="1" applyBorder="1" applyAlignment="1">
      <alignment vertical="center" wrapText="1"/>
    </xf>
    <xf numFmtId="0" fontId="0" fillId="0" borderId="4" xfId="0" quotePrefix="1" applyBorder="1">
      <alignment vertical="center"/>
    </xf>
    <xf numFmtId="0" fontId="0" fillId="0" borderId="4" xfId="0" applyBorder="1">
      <alignment vertical="center"/>
    </xf>
    <xf numFmtId="0" fontId="0" fillId="3" borderId="2" xfId="0" applyFill="1" applyBorder="1" applyAlignment="1">
      <alignment horizontal="center" vertical="center"/>
    </xf>
    <xf numFmtId="0" fontId="6" fillId="0" borderId="4" xfId="0" applyFont="1" applyBorder="1" applyAlignment="1">
      <alignment horizontal="center" vertical="center"/>
    </xf>
    <xf numFmtId="57" fontId="0" fillId="0" borderId="4" xfId="0" applyNumberFormat="1" applyBorder="1">
      <alignment vertical="center"/>
    </xf>
    <xf numFmtId="0" fontId="0" fillId="4" borderId="4" xfId="0" applyFill="1" applyBorder="1">
      <alignment vertical="center"/>
    </xf>
    <xf numFmtId="0" fontId="11" fillId="0" borderId="0" xfId="0" applyFont="1" applyAlignment="1">
      <alignment horizontal="center" vertical="center"/>
    </xf>
    <xf numFmtId="0" fontId="0" fillId="0" borderId="0" xfId="0" applyAlignment="1">
      <alignment horizontal="right" vertical="center"/>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3" xfId="0" applyBorder="1">
      <alignment vertical="center"/>
    </xf>
    <xf numFmtId="177" fontId="0" fillId="0" borderId="14" xfId="0" applyNumberFormat="1" applyBorder="1">
      <alignment vertical="center"/>
    </xf>
    <xf numFmtId="178" fontId="0" fillId="0" borderId="14" xfId="0" applyNumberFormat="1" applyBorder="1">
      <alignment vertical="center"/>
    </xf>
    <xf numFmtId="179" fontId="0" fillId="0" borderId="14" xfId="0" applyNumberFormat="1" applyBorder="1">
      <alignment vertical="center"/>
    </xf>
    <xf numFmtId="0" fontId="0" fillId="0" borderId="14" xfId="0" applyBorder="1" applyAlignment="1">
      <alignment horizontal="center" vertical="center"/>
    </xf>
    <xf numFmtId="0" fontId="0" fillId="0" borderId="14" xfId="0" applyBorder="1">
      <alignment vertical="center"/>
    </xf>
    <xf numFmtId="0" fontId="0" fillId="0" borderId="15" xfId="0" applyBorder="1">
      <alignment vertical="center"/>
    </xf>
    <xf numFmtId="177" fontId="0" fillId="0" borderId="0" xfId="0" applyNumberFormat="1">
      <alignment vertical="center"/>
    </xf>
    <xf numFmtId="178" fontId="0" fillId="0" borderId="0" xfId="0" applyNumberFormat="1">
      <alignment vertical="center"/>
    </xf>
    <xf numFmtId="179" fontId="0" fillId="0" borderId="0" xfId="0" applyNumberFormat="1">
      <alignment vertical="center"/>
    </xf>
    <xf numFmtId="0" fontId="0" fillId="0" borderId="16" xfId="0" applyBorder="1" applyAlignment="1">
      <alignment horizontal="center" vertical="center"/>
    </xf>
    <xf numFmtId="0" fontId="0" fillId="0" borderId="17" xfId="0" applyBorder="1">
      <alignment vertical="center"/>
    </xf>
    <xf numFmtId="177" fontId="0" fillId="0" borderId="18" xfId="0" applyNumberFormat="1" applyBorder="1">
      <alignment vertical="center"/>
    </xf>
    <xf numFmtId="178" fontId="0" fillId="0" borderId="18" xfId="0" applyNumberFormat="1" applyBorder="1">
      <alignment vertical="center"/>
    </xf>
    <xf numFmtId="179" fontId="0" fillId="0" borderId="18" xfId="0" applyNumberFormat="1" applyBorder="1">
      <alignment vertical="center"/>
    </xf>
    <xf numFmtId="0" fontId="0" fillId="0" borderId="18" xfId="0" applyBorder="1" applyAlignment="1">
      <alignment horizontal="center" vertical="center"/>
    </xf>
    <xf numFmtId="0" fontId="0" fillId="0" borderId="18" xfId="0" applyBorder="1">
      <alignment vertical="center"/>
    </xf>
    <xf numFmtId="0" fontId="0" fillId="0" borderId="19" xfId="0" applyBorder="1">
      <alignment vertical="center"/>
    </xf>
    <xf numFmtId="0" fontId="0" fillId="0" borderId="23" xfId="0" applyBorder="1" applyAlignment="1">
      <alignment horizontal="center" vertical="center"/>
    </xf>
    <xf numFmtId="0" fontId="0" fillId="0" borderId="25" xfId="0" applyBorder="1" applyAlignment="1">
      <alignment horizontal="center" vertical="center"/>
    </xf>
    <xf numFmtId="180" fontId="0" fillId="0" borderId="17" xfId="0" applyNumberFormat="1" applyBorder="1" applyAlignment="1">
      <alignment horizontal="center" vertical="center"/>
    </xf>
    <xf numFmtId="17" fontId="0" fillId="0" borderId="18" xfId="0" applyNumberFormat="1" applyBorder="1" applyAlignment="1">
      <alignment horizontal="center" vertical="center"/>
    </xf>
    <xf numFmtId="0" fontId="13" fillId="0" borderId="0" xfId="0" applyFont="1">
      <alignment vertical="center"/>
    </xf>
    <xf numFmtId="38" fontId="12" fillId="0" borderId="0" xfId="1" applyFont="1" applyBorder="1" applyAlignment="1">
      <alignment horizontal="center" vertical="center"/>
    </xf>
    <xf numFmtId="0" fontId="7" fillId="0" borderId="30" xfId="0" applyFont="1" applyBorder="1">
      <alignment vertical="center"/>
    </xf>
    <xf numFmtId="0" fontId="6" fillId="0" borderId="30" xfId="0" applyFont="1" applyBorder="1">
      <alignment vertical="center"/>
    </xf>
    <xf numFmtId="0" fontId="0" fillId="0" borderId="31" xfId="0" applyBorder="1" applyAlignment="1">
      <alignment horizontal="center" vertical="center" shrinkToFit="1"/>
    </xf>
    <xf numFmtId="0" fontId="0" fillId="0" borderId="36" xfId="0" applyBorder="1" applyAlignment="1">
      <alignment horizontal="center" vertical="center"/>
    </xf>
    <xf numFmtId="0" fontId="0" fillId="0" borderId="41" xfId="0" applyBorder="1" applyAlignment="1">
      <alignment horizontal="center" vertical="center"/>
    </xf>
    <xf numFmtId="0" fontId="14" fillId="0" borderId="0" xfId="0" applyFont="1">
      <alignment vertical="center"/>
    </xf>
    <xf numFmtId="0" fontId="0" fillId="0" borderId="21" xfId="0" applyBorder="1" applyAlignment="1">
      <alignment horizontal="center" vertical="center" wrapText="1"/>
    </xf>
    <xf numFmtId="182" fontId="0" fillId="0" borderId="16" xfId="0" applyNumberFormat="1" applyBorder="1" applyAlignment="1">
      <alignment horizontal="center" vertical="center"/>
    </xf>
    <xf numFmtId="182" fontId="0" fillId="0" borderId="21" xfId="0" applyNumberFormat="1" applyBorder="1" applyAlignment="1">
      <alignment horizontal="center" vertical="center"/>
    </xf>
    <xf numFmtId="183" fontId="0" fillId="0" borderId="18" xfId="0" applyNumberFormat="1" applyBorder="1" applyAlignment="1">
      <alignment horizontal="right" vertical="center"/>
    </xf>
    <xf numFmtId="179" fontId="0" fillId="0" borderId="18" xfId="0" applyNumberFormat="1" applyBorder="1" applyAlignment="1">
      <alignment horizontal="left" vertical="center"/>
    </xf>
    <xf numFmtId="185" fontId="0" fillId="0" borderId="19" xfId="0" applyNumberFormat="1" applyBorder="1" applyAlignment="1">
      <alignment horizontal="center" vertical="center" shrinkToFit="1"/>
    </xf>
    <xf numFmtId="38" fontId="12" fillId="5" borderId="21" xfId="1" applyFont="1" applyFill="1" applyBorder="1" applyAlignment="1">
      <alignment horizontal="center" vertical="center"/>
    </xf>
    <xf numFmtId="182" fontId="0" fillId="0" borderId="22" xfId="0" applyNumberFormat="1" applyBorder="1" applyAlignment="1">
      <alignment horizontal="center" vertical="center"/>
    </xf>
    <xf numFmtId="183" fontId="0" fillId="0" borderId="14" xfId="0" applyNumberFormat="1" applyBorder="1" applyAlignment="1">
      <alignment horizontal="right" vertical="center"/>
    </xf>
    <xf numFmtId="179" fontId="0" fillId="0" borderId="14" xfId="0" applyNumberFormat="1" applyBorder="1" applyAlignment="1">
      <alignment horizontal="left" vertical="center"/>
    </xf>
    <xf numFmtId="185" fontId="0" fillId="0" borderId="15" xfId="0" applyNumberFormat="1" applyBorder="1" applyAlignment="1">
      <alignment horizontal="center" vertical="center" shrinkToFit="1"/>
    </xf>
    <xf numFmtId="182" fontId="0" fillId="0" borderId="0" xfId="0" applyNumberFormat="1" applyAlignment="1">
      <alignment horizontal="right" vertical="center"/>
    </xf>
    <xf numFmtId="179" fontId="0" fillId="0" borderId="0" xfId="0" applyNumberFormat="1" applyAlignment="1">
      <alignment horizontal="center" vertical="center"/>
    </xf>
    <xf numFmtId="38" fontId="0" fillId="0" borderId="0" xfId="1" applyFont="1" applyBorder="1" applyAlignment="1">
      <alignment vertical="center"/>
    </xf>
    <xf numFmtId="38" fontId="15" fillId="0" borderId="0" xfId="1" applyFont="1" applyBorder="1" applyAlignment="1">
      <alignment horizontal="center" vertical="center"/>
    </xf>
    <xf numFmtId="38" fontId="16" fillId="0" borderId="0" xfId="1" applyFont="1" applyBorder="1" applyAlignment="1">
      <alignment horizontal="center" vertical="center"/>
    </xf>
    <xf numFmtId="38" fontId="0" fillId="5" borderId="0" xfId="0" applyNumberFormat="1" applyFill="1">
      <alignment vertical="center"/>
    </xf>
    <xf numFmtId="38" fontId="12" fillId="5" borderId="0" xfId="1" applyFont="1" applyFill="1">
      <alignment vertical="center"/>
    </xf>
    <xf numFmtId="5" fontId="11" fillId="5" borderId="29" xfId="1" applyNumberFormat="1" applyFont="1" applyFill="1" applyBorder="1">
      <alignment vertical="center"/>
    </xf>
    <xf numFmtId="0" fontId="13" fillId="0" borderId="0" xfId="0" applyFont="1" applyAlignment="1">
      <alignment vertical="center" wrapText="1"/>
    </xf>
    <xf numFmtId="0" fontId="18" fillId="0" borderId="0" xfId="0" applyFont="1" applyAlignment="1">
      <alignment horizontal="center" vertical="center"/>
    </xf>
    <xf numFmtId="0" fontId="7" fillId="0" borderId="30" xfId="0" applyFont="1" applyBorder="1" applyAlignment="1">
      <alignment horizontal="centerContinuous" vertical="center"/>
    </xf>
    <xf numFmtId="0" fontId="6" fillId="0" borderId="30" xfId="0" applyFont="1" applyBorder="1" applyAlignment="1">
      <alignment horizontal="centerContinuous" vertical="center"/>
    </xf>
    <xf numFmtId="0" fontId="6" fillId="0" borderId="1" xfId="0" applyFont="1" applyBorder="1" applyAlignment="1">
      <alignment vertical="center" wrapText="1"/>
    </xf>
    <xf numFmtId="0" fontId="6" fillId="0" borderId="3" xfId="0" applyFont="1" applyBorder="1"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6" fillId="0" borderId="1" xfId="0" applyFont="1" applyBorder="1" applyAlignment="1">
      <alignment horizontal="left" vertical="center" wrapText="1"/>
    </xf>
    <xf numFmtId="0" fontId="6" fillId="0" borderId="3" xfId="0" applyFont="1" applyBorder="1" applyAlignment="1">
      <alignment horizontal="left" vertical="center" wrapText="1"/>
    </xf>
    <xf numFmtId="0" fontId="0" fillId="0" borderId="21" xfId="0" applyBorder="1" applyAlignment="1">
      <alignment horizontal="center" vertical="center"/>
    </xf>
    <xf numFmtId="38" fontId="0" fillId="5" borderId="21" xfId="1" applyFont="1" applyFill="1" applyBorder="1" applyAlignment="1">
      <alignment horizontal="center" vertical="center"/>
    </xf>
    <xf numFmtId="38" fontId="15" fillId="0" borderId="0" xfId="1" applyFont="1" applyBorder="1" applyAlignment="1">
      <alignment horizontal="center" vertical="center"/>
    </xf>
    <xf numFmtId="38" fontId="0" fillId="0" borderId="0" xfId="1" applyFont="1" applyAlignment="1">
      <alignment horizontal="center" vertical="center" wrapText="1"/>
    </xf>
    <xf numFmtId="38" fontId="0" fillId="0" borderId="0" xfId="1" applyFont="1" applyAlignment="1">
      <alignment horizontal="center" vertical="center"/>
    </xf>
    <xf numFmtId="38" fontId="0" fillId="0" borderId="0" xfId="1" applyFont="1" applyAlignment="1">
      <alignment horizontal="right" vertical="center"/>
    </xf>
    <xf numFmtId="0" fontId="11" fillId="0" borderId="0" xfId="0" applyFont="1" applyAlignment="1">
      <alignment horizontal="center" vertical="center" wrapText="1"/>
    </xf>
    <xf numFmtId="180" fontId="0" fillId="0" borderId="26" xfId="0" applyNumberFormat="1" applyBorder="1" applyAlignment="1">
      <alignment horizontal="center" vertical="center"/>
    </xf>
    <xf numFmtId="180" fontId="0" fillId="0" borderId="21" xfId="0" applyNumberFormat="1" applyBorder="1" applyAlignment="1">
      <alignment horizontal="center" vertical="center"/>
    </xf>
    <xf numFmtId="38" fontId="0" fillId="0" borderId="17" xfId="1" applyFont="1" applyBorder="1" applyAlignment="1">
      <alignment horizontal="center" vertical="center"/>
    </xf>
    <xf numFmtId="38" fontId="0" fillId="0" borderId="18" xfId="1" applyFont="1" applyBorder="1" applyAlignment="1">
      <alignment horizontal="center" vertical="center"/>
    </xf>
    <xf numFmtId="181" fontId="0" fillId="0" borderId="21" xfId="1" applyNumberFormat="1" applyFont="1" applyBorder="1" applyAlignment="1">
      <alignment horizontal="center" vertical="center"/>
    </xf>
    <xf numFmtId="181" fontId="0" fillId="0" borderId="27" xfId="1" applyNumberFormat="1" applyFont="1" applyBorder="1" applyAlignment="1">
      <alignment horizontal="center" vertical="center"/>
    </xf>
    <xf numFmtId="182" fontId="0" fillId="0" borderId="13" xfId="0" applyNumberFormat="1" applyBorder="1" applyAlignment="1">
      <alignment horizontal="center" vertical="center" shrinkToFit="1"/>
    </xf>
    <xf numFmtId="182" fontId="0" fillId="0" borderId="23" xfId="0" applyNumberFormat="1" applyBorder="1" applyAlignment="1">
      <alignment horizontal="center" vertical="center" shrinkToFit="1"/>
    </xf>
    <xf numFmtId="186" fontId="0" fillId="0" borderId="14" xfId="0" applyNumberFormat="1" applyBorder="1" applyAlignment="1">
      <alignment horizontal="center" vertical="center"/>
    </xf>
    <xf numFmtId="38" fontId="0" fillId="5" borderId="34" xfId="1" applyFont="1" applyFill="1" applyBorder="1" applyAlignment="1">
      <alignment horizontal="center" vertical="center"/>
    </xf>
    <xf numFmtId="38" fontId="0" fillId="5" borderId="18" xfId="1" applyFont="1" applyFill="1" applyBorder="1" applyAlignment="1">
      <alignment horizontal="center" vertical="center"/>
    </xf>
    <xf numFmtId="38" fontId="0" fillId="5" borderId="26" xfId="1" applyFont="1" applyFill="1" applyBorder="1" applyAlignment="1">
      <alignment horizontal="center" vertical="center"/>
    </xf>
    <xf numFmtId="182" fontId="0" fillId="0" borderId="17" xfId="0" applyNumberFormat="1" applyBorder="1" applyAlignment="1">
      <alignment horizontal="center" vertical="center" shrinkToFit="1"/>
    </xf>
    <xf numFmtId="182" fontId="0" fillId="0" borderId="26" xfId="0" applyNumberFormat="1" applyBorder="1" applyAlignment="1">
      <alignment horizontal="center" vertical="center" shrinkToFit="1"/>
    </xf>
    <xf numFmtId="186" fontId="0" fillId="0" borderId="18" xfId="0" applyNumberFormat="1" applyBorder="1" applyAlignment="1">
      <alignment horizontal="center" vertical="center"/>
    </xf>
    <xf numFmtId="38" fontId="0" fillId="0" borderId="21" xfId="1" applyFont="1" applyBorder="1" applyAlignment="1">
      <alignment horizontal="center" vertical="center"/>
    </xf>
    <xf numFmtId="185" fontId="0" fillId="0" borderId="18" xfId="0" applyNumberFormat="1" applyBorder="1" applyAlignment="1">
      <alignment horizontal="center" vertical="center"/>
    </xf>
    <xf numFmtId="184" fontId="0" fillId="0" borderId="18" xfId="0" applyNumberFormat="1" applyBorder="1" applyAlignment="1">
      <alignment horizontal="center" vertical="center"/>
    </xf>
    <xf numFmtId="0" fontId="0" fillId="0" borderId="22" xfId="0"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25" xfId="0" applyBorder="1" applyAlignment="1">
      <alignment horizontal="center" vertical="center"/>
    </xf>
    <xf numFmtId="38" fontId="0" fillId="0" borderId="26" xfId="1" applyFont="1" applyBorder="1" applyAlignment="1">
      <alignment horizontal="center" vertical="center"/>
    </xf>
    <xf numFmtId="0" fontId="0" fillId="0" borderId="35" xfId="0" applyBorder="1" applyAlignment="1">
      <alignment horizontal="center" vertical="center" wrapText="1"/>
    </xf>
    <xf numFmtId="0" fontId="0" fillId="0" borderId="40" xfId="0" applyBorder="1" applyAlignment="1">
      <alignment horizontal="center" vertical="center"/>
    </xf>
    <xf numFmtId="0" fontId="0" fillId="0" borderId="42" xfId="0" applyBorder="1" applyAlignment="1">
      <alignment horizontal="center" vertical="center"/>
    </xf>
    <xf numFmtId="38" fontId="0" fillId="0" borderId="37" xfId="1" applyFont="1" applyBorder="1" applyAlignment="1">
      <alignment horizontal="center" vertical="center"/>
    </xf>
    <xf numFmtId="38" fontId="0" fillId="0" borderId="38" xfId="1" applyFont="1" applyBorder="1" applyAlignment="1">
      <alignment horizontal="center" vertical="center"/>
    </xf>
    <xf numFmtId="38" fontId="0" fillId="0" borderId="36" xfId="1" applyFont="1" applyBorder="1" applyAlignment="1">
      <alignment horizontal="center" vertical="center"/>
    </xf>
    <xf numFmtId="38" fontId="0" fillId="0" borderId="39" xfId="1" applyFont="1" applyBorder="1" applyAlignment="1">
      <alignment horizontal="center" vertical="center"/>
    </xf>
    <xf numFmtId="20" fontId="0" fillId="0" borderId="22" xfId="0" applyNumberFormat="1" applyBorder="1" applyAlignment="1">
      <alignment horizontal="center" vertical="center"/>
    </xf>
    <xf numFmtId="20" fontId="0" fillId="0" borderId="13" xfId="0" applyNumberFormat="1" applyBorder="1" applyAlignment="1">
      <alignment horizontal="center" vertical="center"/>
    </xf>
    <xf numFmtId="20" fontId="0" fillId="0" borderId="23" xfId="0" applyNumberFormat="1" applyBorder="1" applyAlignment="1">
      <alignment horizontal="center" vertical="center"/>
    </xf>
    <xf numFmtId="0" fontId="0" fillId="0" borderId="28"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26" xfId="0" applyBorder="1" applyAlignment="1">
      <alignment horizontal="center" vertical="center"/>
    </xf>
    <xf numFmtId="0" fontId="0" fillId="0" borderId="33" xfId="0" applyBorder="1" applyAlignment="1">
      <alignment horizontal="center" vertical="center"/>
    </xf>
    <xf numFmtId="0" fontId="11" fillId="0" borderId="0" xfId="0" applyFont="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5BB9A-E769-4457-A94F-CA0BC054C59D}">
  <dimension ref="B1:F30"/>
  <sheetViews>
    <sheetView tabSelected="1" topLeftCell="A22" zoomScaleNormal="100" workbookViewId="0">
      <selection activeCell="F29" sqref="F29"/>
    </sheetView>
  </sheetViews>
  <sheetFormatPr defaultRowHeight="24" customHeight="1" x14ac:dyDescent="0.15"/>
  <cols>
    <col min="1" max="1" width="0.625" customWidth="1"/>
    <col min="2" max="2" width="3.625" customWidth="1"/>
    <col min="3" max="3" width="9.125" customWidth="1"/>
    <col min="4" max="4" width="67.5" customWidth="1"/>
    <col min="5" max="5" width="5.125" customWidth="1"/>
    <col min="6" max="6" width="22.125" customWidth="1"/>
    <col min="7" max="7" width="0.875" customWidth="1"/>
    <col min="8" max="8" width="1" customWidth="1"/>
  </cols>
  <sheetData>
    <row r="1" spans="2:6" ht="24" customHeight="1" x14ac:dyDescent="0.15">
      <c r="B1" s="80" t="s">
        <v>75</v>
      </c>
      <c r="C1" s="81"/>
      <c r="D1" s="81"/>
      <c r="E1" s="81"/>
      <c r="F1" s="81"/>
    </row>
    <row r="2" spans="2:6" ht="34.5" customHeight="1" x14ac:dyDescent="0.15">
      <c r="B2" s="2"/>
      <c r="C2" s="2"/>
      <c r="D2" s="75" t="s">
        <v>76</v>
      </c>
    </row>
    <row r="3" spans="2:6" ht="30" customHeight="1" x14ac:dyDescent="0.15">
      <c r="B3" s="2"/>
      <c r="C3" s="2"/>
      <c r="D3" s="3" t="s">
        <v>47</v>
      </c>
      <c r="E3" s="49"/>
      <c r="F3" s="50"/>
    </row>
    <row r="4" spans="2:6" ht="15" customHeight="1" x14ac:dyDescent="0.15">
      <c r="B4" s="2"/>
      <c r="C4" s="2"/>
      <c r="D4" s="3"/>
      <c r="E4" s="5"/>
      <c r="F4" s="4"/>
    </row>
    <row r="5" spans="2:6" ht="15" customHeight="1" x14ac:dyDescent="0.15">
      <c r="B5" s="2"/>
      <c r="C5" s="2"/>
      <c r="D5" s="3"/>
      <c r="E5" s="4"/>
      <c r="F5" s="4"/>
    </row>
    <row r="6" spans="2:6" ht="15.75" customHeight="1" x14ac:dyDescent="0.15">
      <c r="B6" t="s">
        <v>0</v>
      </c>
      <c r="E6" s="4"/>
    </row>
    <row r="7" spans="2:6" ht="18" customHeight="1" x14ac:dyDescent="0.15">
      <c r="B7" s="82" t="s">
        <v>1</v>
      </c>
      <c r="C7" s="83"/>
      <c r="D7" s="84"/>
      <c r="E7" s="6" t="s">
        <v>2</v>
      </c>
      <c r="F7" s="6" t="s">
        <v>3</v>
      </c>
    </row>
    <row r="8" spans="2:6" ht="18" customHeight="1" x14ac:dyDescent="0.15">
      <c r="B8" s="7" t="s">
        <v>4</v>
      </c>
      <c r="C8" s="8"/>
      <c r="D8" s="8"/>
      <c r="E8" s="8"/>
      <c r="F8" s="9"/>
    </row>
    <row r="9" spans="2:6" ht="36" customHeight="1" x14ac:dyDescent="0.15">
      <c r="B9" s="10">
        <v>1</v>
      </c>
      <c r="C9" s="78" t="s">
        <v>5</v>
      </c>
      <c r="D9" s="79"/>
      <c r="E9" s="11"/>
      <c r="F9" s="12"/>
    </row>
    <row r="10" spans="2:6" ht="36" customHeight="1" x14ac:dyDescent="0.15">
      <c r="B10" s="85">
        <v>2</v>
      </c>
      <c r="C10" s="87" t="s">
        <v>7</v>
      </c>
      <c r="D10" s="88"/>
      <c r="E10" s="11"/>
      <c r="F10" s="12"/>
    </row>
    <row r="11" spans="2:6" ht="36" customHeight="1" x14ac:dyDescent="0.15">
      <c r="B11" s="86"/>
      <c r="C11" s="87" t="s">
        <v>8</v>
      </c>
      <c r="D11" s="88"/>
      <c r="E11" s="11"/>
      <c r="F11" s="12"/>
    </row>
    <row r="12" spans="2:6" ht="45" customHeight="1" x14ac:dyDescent="0.15">
      <c r="B12" s="13">
        <v>3</v>
      </c>
      <c r="C12" s="78" t="s">
        <v>10</v>
      </c>
      <c r="D12" s="79"/>
      <c r="E12" s="11"/>
      <c r="F12" s="14"/>
    </row>
    <row r="13" spans="2:6" ht="37.5" customHeight="1" x14ac:dyDescent="0.15">
      <c r="B13" s="13">
        <v>4</v>
      </c>
      <c r="C13" s="78" t="s">
        <v>11</v>
      </c>
      <c r="D13" s="79"/>
      <c r="E13" s="11"/>
      <c r="F13" s="15"/>
    </row>
    <row r="14" spans="2:6" ht="36" customHeight="1" x14ac:dyDescent="0.15">
      <c r="B14" s="13">
        <v>5</v>
      </c>
      <c r="C14" s="78" t="s">
        <v>12</v>
      </c>
      <c r="D14" s="79"/>
      <c r="E14" s="11"/>
      <c r="F14" s="16"/>
    </row>
    <row r="15" spans="2:6" ht="36" customHeight="1" x14ac:dyDescent="0.15">
      <c r="B15" s="13">
        <v>6</v>
      </c>
      <c r="C15" s="78" t="s">
        <v>14</v>
      </c>
      <c r="D15" s="79"/>
      <c r="E15" s="11"/>
      <c r="F15" s="16"/>
    </row>
    <row r="16" spans="2:6" ht="36" customHeight="1" x14ac:dyDescent="0.15">
      <c r="B16" s="13">
        <v>7</v>
      </c>
      <c r="C16" s="78" t="s">
        <v>15</v>
      </c>
      <c r="D16" s="79"/>
      <c r="E16" s="11"/>
      <c r="F16" s="16"/>
    </row>
    <row r="17" spans="2:6" ht="36" customHeight="1" x14ac:dyDescent="0.15">
      <c r="B17" s="13">
        <v>8</v>
      </c>
      <c r="C17" s="78" t="s">
        <v>16</v>
      </c>
      <c r="D17" s="79"/>
      <c r="E17" s="11"/>
      <c r="F17" s="16"/>
    </row>
    <row r="18" spans="2:6" ht="36" customHeight="1" x14ac:dyDescent="0.15">
      <c r="B18" s="13">
        <v>9</v>
      </c>
      <c r="C18" s="78" t="s">
        <v>17</v>
      </c>
      <c r="D18" s="79"/>
      <c r="E18" s="11"/>
      <c r="F18" s="16"/>
    </row>
    <row r="19" spans="2:6" ht="36" customHeight="1" x14ac:dyDescent="0.15">
      <c r="B19" s="13">
        <v>10</v>
      </c>
      <c r="C19" s="78" t="s">
        <v>18</v>
      </c>
      <c r="D19" s="79"/>
      <c r="E19" s="11"/>
      <c r="F19" s="16"/>
    </row>
    <row r="20" spans="2:6" ht="36" customHeight="1" x14ac:dyDescent="0.15">
      <c r="B20" s="13">
        <v>11</v>
      </c>
      <c r="C20" s="78" t="s">
        <v>19</v>
      </c>
      <c r="D20" s="79"/>
      <c r="E20" s="11"/>
      <c r="F20" s="16"/>
    </row>
    <row r="21" spans="2:6" ht="36" customHeight="1" x14ac:dyDescent="0.15">
      <c r="B21" s="13">
        <v>12</v>
      </c>
      <c r="C21" s="78" t="s">
        <v>20</v>
      </c>
      <c r="D21" s="79"/>
      <c r="E21" s="11"/>
      <c r="F21" s="16"/>
    </row>
    <row r="22" spans="2:6" ht="36" customHeight="1" x14ac:dyDescent="0.15">
      <c r="B22" s="13">
        <v>13</v>
      </c>
      <c r="C22" s="78" t="s">
        <v>21</v>
      </c>
      <c r="D22" s="79"/>
      <c r="E22" s="11"/>
      <c r="F22" s="16"/>
    </row>
    <row r="23" spans="2:6" ht="18" customHeight="1" x14ac:dyDescent="0.15">
      <c r="B23" s="7" t="s">
        <v>22</v>
      </c>
      <c r="C23" s="8"/>
      <c r="D23" s="8"/>
      <c r="E23" s="17"/>
      <c r="F23" s="9"/>
    </row>
    <row r="24" spans="2:6" ht="36" customHeight="1" x14ac:dyDescent="0.15">
      <c r="B24" s="18">
        <v>14</v>
      </c>
      <c r="C24" s="78" t="s">
        <v>23</v>
      </c>
      <c r="D24" s="79"/>
      <c r="E24" s="11"/>
      <c r="F24" s="19"/>
    </row>
    <row r="25" spans="2:6" ht="36" customHeight="1" x14ac:dyDescent="0.15">
      <c r="B25" s="18">
        <v>15</v>
      </c>
      <c r="C25" s="78" t="s">
        <v>25</v>
      </c>
      <c r="D25" s="79"/>
      <c r="E25" s="11"/>
      <c r="F25" s="16"/>
    </row>
    <row r="26" spans="2:6" ht="36" customHeight="1" x14ac:dyDescent="0.15">
      <c r="B26" s="18">
        <v>16</v>
      </c>
      <c r="C26" s="78" t="s">
        <v>26</v>
      </c>
      <c r="D26" s="79"/>
      <c r="E26" s="11"/>
      <c r="F26" s="16"/>
    </row>
    <row r="27" spans="2:6" ht="36" customHeight="1" x14ac:dyDescent="0.15">
      <c r="B27" s="18">
        <v>17</v>
      </c>
      <c r="C27" s="78" t="s">
        <v>27</v>
      </c>
      <c r="D27" s="79"/>
      <c r="E27" s="11"/>
      <c r="F27" s="16"/>
    </row>
    <row r="28" spans="2:6" ht="18" customHeight="1" x14ac:dyDescent="0.15">
      <c r="B28" s="7" t="s">
        <v>28</v>
      </c>
      <c r="C28" s="8"/>
      <c r="D28" s="8"/>
      <c r="E28" s="17"/>
      <c r="F28" s="9"/>
    </row>
    <row r="29" spans="2:6" ht="36" customHeight="1" x14ac:dyDescent="0.15">
      <c r="B29" s="18">
        <v>18</v>
      </c>
      <c r="C29" s="78" t="s">
        <v>29</v>
      </c>
      <c r="D29" s="79"/>
      <c r="E29" s="11"/>
      <c r="F29" s="20"/>
    </row>
    <row r="30" spans="2:6" ht="36" customHeight="1" x14ac:dyDescent="0.15">
      <c r="B30" s="18">
        <v>19</v>
      </c>
      <c r="C30" s="78" t="s">
        <v>30</v>
      </c>
      <c r="D30" s="79"/>
      <c r="E30" s="11"/>
      <c r="F30" s="16"/>
    </row>
  </sheetData>
  <mergeCells count="23">
    <mergeCell ref="C25:D25"/>
    <mergeCell ref="C26:D26"/>
    <mergeCell ref="C27:D27"/>
    <mergeCell ref="C29:D29"/>
    <mergeCell ref="C30:D30"/>
    <mergeCell ref="C24:D24"/>
    <mergeCell ref="C12:D12"/>
    <mergeCell ref="C13:D13"/>
    <mergeCell ref="C14:D14"/>
    <mergeCell ref="C15:D15"/>
    <mergeCell ref="C16:D16"/>
    <mergeCell ref="C17:D17"/>
    <mergeCell ref="C18:D18"/>
    <mergeCell ref="C19:D19"/>
    <mergeCell ref="C20:D20"/>
    <mergeCell ref="C21:D21"/>
    <mergeCell ref="C22:D22"/>
    <mergeCell ref="B1:F1"/>
    <mergeCell ref="B7:D7"/>
    <mergeCell ref="C9:D9"/>
    <mergeCell ref="B10:B11"/>
    <mergeCell ref="C10:D10"/>
    <mergeCell ref="C11:D11"/>
  </mergeCells>
  <phoneticPr fontId="3"/>
  <pageMargins left="0.6692913385826772" right="0.59055118110236227" top="0.59055118110236227" bottom="0.39370078740157483" header="0.31496062992125984" footer="0.31496062992125984"/>
  <pageSetup paperSize="9" scale="7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C9A8A-8359-4C8C-885F-9E6A79336B69}">
  <dimension ref="B1:F30"/>
  <sheetViews>
    <sheetView topLeftCell="A22" zoomScaleNormal="100" workbookViewId="0">
      <selection activeCell="F15" sqref="F15"/>
    </sheetView>
  </sheetViews>
  <sheetFormatPr defaultRowHeight="24" customHeight="1" x14ac:dyDescent="0.15"/>
  <cols>
    <col min="1" max="1" width="0.625" customWidth="1"/>
    <col min="2" max="2" width="3.625" customWidth="1"/>
    <col min="3" max="3" width="9.125" customWidth="1"/>
    <col min="4" max="4" width="67.5" customWidth="1"/>
    <col min="5" max="5" width="5.125" customWidth="1"/>
    <col min="6" max="6" width="22.125" customWidth="1"/>
    <col min="7" max="7" width="0.875" customWidth="1"/>
    <col min="8" max="8" width="1" customWidth="1"/>
  </cols>
  <sheetData>
    <row r="1" spans="2:6" ht="24" customHeight="1" x14ac:dyDescent="0.15">
      <c r="B1" s="80" t="s">
        <v>75</v>
      </c>
      <c r="C1" s="81"/>
      <c r="D1" s="81"/>
      <c r="E1" s="81"/>
      <c r="F1" s="81"/>
    </row>
    <row r="2" spans="2:6" ht="34.5" customHeight="1" x14ac:dyDescent="0.15">
      <c r="B2" s="2"/>
      <c r="C2" s="2"/>
      <c r="D2" s="75" t="s">
        <v>76</v>
      </c>
    </row>
    <row r="3" spans="2:6" ht="30" customHeight="1" x14ac:dyDescent="0.15">
      <c r="B3" s="2"/>
      <c r="C3" s="2"/>
      <c r="D3" s="3" t="s">
        <v>47</v>
      </c>
      <c r="E3" s="76" t="s">
        <v>74</v>
      </c>
      <c r="F3" s="77"/>
    </row>
    <row r="4" spans="2:6" ht="15" customHeight="1" x14ac:dyDescent="0.15">
      <c r="B4" s="2"/>
      <c r="C4" s="2"/>
      <c r="D4" s="3"/>
      <c r="E4" s="5"/>
      <c r="F4" s="4"/>
    </row>
    <row r="5" spans="2:6" ht="15" customHeight="1" x14ac:dyDescent="0.15">
      <c r="B5" s="2"/>
      <c r="C5" s="2"/>
      <c r="D5" s="3"/>
      <c r="E5" s="4"/>
      <c r="F5" s="4"/>
    </row>
    <row r="6" spans="2:6" ht="15.75" customHeight="1" x14ac:dyDescent="0.15">
      <c r="B6" t="s">
        <v>0</v>
      </c>
      <c r="E6" s="4"/>
    </row>
    <row r="7" spans="2:6" ht="18" customHeight="1" x14ac:dyDescent="0.15">
      <c r="B7" s="82" t="s">
        <v>1</v>
      </c>
      <c r="C7" s="83"/>
      <c r="D7" s="84"/>
      <c r="E7" s="6" t="s">
        <v>2</v>
      </c>
      <c r="F7" s="6" t="s">
        <v>3</v>
      </c>
    </row>
    <row r="8" spans="2:6" ht="18" customHeight="1" x14ac:dyDescent="0.15">
      <c r="B8" s="7" t="s">
        <v>4</v>
      </c>
      <c r="C8" s="8"/>
      <c r="D8" s="8"/>
      <c r="E8" s="8"/>
      <c r="F8" s="9"/>
    </row>
    <row r="9" spans="2:6" ht="36" customHeight="1" x14ac:dyDescent="0.15">
      <c r="B9" s="10">
        <v>1</v>
      </c>
      <c r="C9" s="78" t="s">
        <v>5</v>
      </c>
      <c r="D9" s="79"/>
      <c r="E9" s="11" t="s">
        <v>6</v>
      </c>
      <c r="F9" s="12">
        <v>29</v>
      </c>
    </row>
    <row r="10" spans="2:6" ht="36" customHeight="1" x14ac:dyDescent="0.15">
      <c r="B10" s="85">
        <v>2</v>
      </c>
      <c r="C10" s="87" t="s">
        <v>7</v>
      </c>
      <c r="D10" s="88"/>
      <c r="E10" s="11" t="s">
        <v>6</v>
      </c>
      <c r="F10" s="12">
        <v>23</v>
      </c>
    </row>
    <row r="11" spans="2:6" ht="36" customHeight="1" x14ac:dyDescent="0.15">
      <c r="B11" s="86"/>
      <c r="C11" s="87" t="s">
        <v>8</v>
      </c>
      <c r="D11" s="88"/>
      <c r="E11" s="11" t="s">
        <v>9</v>
      </c>
      <c r="F11" s="12"/>
    </row>
    <row r="12" spans="2:6" ht="45" customHeight="1" x14ac:dyDescent="0.15">
      <c r="B12" s="13">
        <v>3</v>
      </c>
      <c r="C12" s="78" t="s">
        <v>10</v>
      </c>
      <c r="D12" s="79"/>
      <c r="E12" s="11" t="s">
        <v>6</v>
      </c>
      <c r="F12" s="14" t="s">
        <v>79</v>
      </c>
    </row>
    <row r="13" spans="2:6" ht="37.5" customHeight="1" x14ac:dyDescent="0.15">
      <c r="B13" s="13">
        <v>4</v>
      </c>
      <c r="C13" s="78" t="s">
        <v>11</v>
      </c>
      <c r="D13" s="79"/>
      <c r="E13" s="11" t="s">
        <v>6</v>
      </c>
      <c r="F13" s="15" t="s">
        <v>77</v>
      </c>
    </row>
    <row r="14" spans="2:6" ht="36" customHeight="1" x14ac:dyDescent="0.15">
      <c r="B14" s="13">
        <v>5</v>
      </c>
      <c r="C14" s="78" t="s">
        <v>12</v>
      </c>
      <c r="D14" s="79"/>
      <c r="E14" s="11" t="s">
        <v>6</v>
      </c>
      <c r="F14" s="16" t="s">
        <v>13</v>
      </c>
    </row>
    <row r="15" spans="2:6" ht="36" customHeight="1" x14ac:dyDescent="0.15">
      <c r="B15" s="13">
        <v>6</v>
      </c>
      <c r="C15" s="78" t="s">
        <v>14</v>
      </c>
      <c r="D15" s="79"/>
      <c r="E15" s="11" t="s">
        <v>6</v>
      </c>
      <c r="F15" s="16"/>
    </row>
    <row r="16" spans="2:6" ht="36" customHeight="1" x14ac:dyDescent="0.15">
      <c r="B16" s="13">
        <v>7</v>
      </c>
      <c r="C16" s="78" t="s">
        <v>15</v>
      </c>
      <c r="D16" s="79"/>
      <c r="E16" s="11" t="s">
        <v>6</v>
      </c>
      <c r="F16" s="16"/>
    </row>
    <row r="17" spans="2:6" ht="36" customHeight="1" x14ac:dyDescent="0.15">
      <c r="B17" s="13">
        <v>8</v>
      </c>
      <c r="C17" s="78" t="s">
        <v>16</v>
      </c>
      <c r="D17" s="79"/>
      <c r="E17" s="11" t="s">
        <v>6</v>
      </c>
      <c r="F17" s="16"/>
    </row>
    <row r="18" spans="2:6" ht="36" customHeight="1" x14ac:dyDescent="0.15">
      <c r="B18" s="13">
        <v>9</v>
      </c>
      <c r="C18" s="78" t="s">
        <v>17</v>
      </c>
      <c r="D18" s="79"/>
      <c r="E18" s="11" t="s">
        <v>6</v>
      </c>
      <c r="F18" s="16"/>
    </row>
    <row r="19" spans="2:6" ht="36" customHeight="1" x14ac:dyDescent="0.15">
      <c r="B19" s="13">
        <v>10</v>
      </c>
      <c r="C19" s="78" t="s">
        <v>18</v>
      </c>
      <c r="D19" s="79"/>
      <c r="E19" s="11" t="s">
        <v>6</v>
      </c>
      <c r="F19" s="16"/>
    </row>
    <row r="20" spans="2:6" ht="36" customHeight="1" x14ac:dyDescent="0.15">
      <c r="B20" s="13">
        <v>11</v>
      </c>
      <c r="C20" s="78" t="s">
        <v>19</v>
      </c>
      <c r="D20" s="79"/>
      <c r="E20" s="11" t="s">
        <v>6</v>
      </c>
      <c r="F20" s="16"/>
    </row>
    <row r="21" spans="2:6" ht="36" customHeight="1" x14ac:dyDescent="0.15">
      <c r="B21" s="13">
        <v>12</v>
      </c>
      <c r="C21" s="78" t="s">
        <v>20</v>
      </c>
      <c r="D21" s="79"/>
      <c r="E21" s="11" t="s">
        <v>6</v>
      </c>
      <c r="F21" s="16"/>
    </row>
    <row r="22" spans="2:6" ht="36" customHeight="1" x14ac:dyDescent="0.15">
      <c r="B22" s="13">
        <v>13</v>
      </c>
      <c r="C22" s="78" t="s">
        <v>21</v>
      </c>
      <c r="D22" s="79"/>
      <c r="E22" s="11" t="s">
        <v>6</v>
      </c>
      <c r="F22" s="16"/>
    </row>
    <row r="23" spans="2:6" ht="18" customHeight="1" x14ac:dyDescent="0.15">
      <c r="B23" s="7" t="s">
        <v>22</v>
      </c>
      <c r="C23" s="8"/>
      <c r="D23" s="8"/>
      <c r="E23" s="17"/>
      <c r="F23" s="9"/>
    </row>
    <row r="24" spans="2:6" ht="36" customHeight="1" x14ac:dyDescent="0.15">
      <c r="B24" s="18">
        <v>14</v>
      </c>
      <c r="C24" s="78" t="s">
        <v>23</v>
      </c>
      <c r="D24" s="79"/>
      <c r="E24" s="11" t="s">
        <v>6</v>
      </c>
      <c r="F24" s="19" t="s">
        <v>24</v>
      </c>
    </row>
    <row r="25" spans="2:6" ht="36" customHeight="1" x14ac:dyDescent="0.15">
      <c r="B25" s="18">
        <v>15</v>
      </c>
      <c r="C25" s="78" t="s">
        <v>25</v>
      </c>
      <c r="D25" s="79"/>
      <c r="E25" s="11" t="s">
        <v>6</v>
      </c>
      <c r="F25" s="16" t="s">
        <v>80</v>
      </c>
    </row>
    <row r="26" spans="2:6" ht="36" customHeight="1" x14ac:dyDescent="0.15">
      <c r="B26" s="18">
        <v>16</v>
      </c>
      <c r="C26" s="78" t="s">
        <v>26</v>
      </c>
      <c r="D26" s="79"/>
      <c r="E26" s="11" t="s">
        <v>6</v>
      </c>
      <c r="F26" s="16" t="s">
        <v>13</v>
      </c>
    </row>
    <row r="27" spans="2:6" ht="36" customHeight="1" x14ac:dyDescent="0.15">
      <c r="B27" s="18">
        <v>17</v>
      </c>
      <c r="C27" s="78" t="s">
        <v>27</v>
      </c>
      <c r="D27" s="79"/>
      <c r="E27" s="11" t="s">
        <v>6</v>
      </c>
      <c r="F27" s="16"/>
    </row>
    <row r="28" spans="2:6" ht="18" customHeight="1" x14ac:dyDescent="0.15">
      <c r="B28" s="7" t="s">
        <v>28</v>
      </c>
      <c r="C28" s="8"/>
      <c r="D28" s="8"/>
      <c r="E28" s="17"/>
      <c r="F28" s="9"/>
    </row>
    <row r="29" spans="2:6" ht="36" customHeight="1" x14ac:dyDescent="0.15">
      <c r="B29" s="18">
        <v>18</v>
      </c>
      <c r="C29" s="78" t="s">
        <v>29</v>
      </c>
      <c r="D29" s="79"/>
      <c r="E29" s="11" t="s">
        <v>6</v>
      </c>
      <c r="F29" s="20" t="s">
        <v>78</v>
      </c>
    </row>
    <row r="30" spans="2:6" ht="36" customHeight="1" x14ac:dyDescent="0.15">
      <c r="B30" s="18">
        <v>19</v>
      </c>
      <c r="C30" s="78" t="s">
        <v>30</v>
      </c>
      <c r="D30" s="79"/>
      <c r="E30" s="11" t="s">
        <v>6</v>
      </c>
      <c r="F30" s="16"/>
    </row>
  </sheetData>
  <mergeCells count="23">
    <mergeCell ref="B1:F1"/>
    <mergeCell ref="B7:D7"/>
    <mergeCell ref="C9:D9"/>
    <mergeCell ref="B10:B11"/>
    <mergeCell ref="C10:D10"/>
    <mergeCell ref="C11:D11"/>
    <mergeCell ref="C24:D24"/>
    <mergeCell ref="C12:D12"/>
    <mergeCell ref="C13:D13"/>
    <mergeCell ref="C14:D14"/>
    <mergeCell ref="C15:D15"/>
    <mergeCell ref="C16:D16"/>
    <mergeCell ref="C17:D17"/>
    <mergeCell ref="C18:D18"/>
    <mergeCell ref="C19:D19"/>
    <mergeCell ref="C20:D20"/>
    <mergeCell ref="C21:D21"/>
    <mergeCell ref="C22:D22"/>
    <mergeCell ref="C25:D25"/>
    <mergeCell ref="C26:D26"/>
    <mergeCell ref="C27:D27"/>
    <mergeCell ref="C29:D29"/>
    <mergeCell ref="C30:D30"/>
  </mergeCells>
  <phoneticPr fontId="3"/>
  <pageMargins left="0.6692913385826772" right="0.59055118110236227" top="0.59055118110236227" bottom="0.39370078740157483" header="0.31496062992125984" footer="0.31496062992125984"/>
  <pageSetup paperSize="9" scale="7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5F109-4F41-4C88-919F-11FE69381CDC}">
  <sheetPr>
    <pageSetUpPr fitToPage="1"/>
  </sheetPr>
  <dimension ref="A2:S63"/>
  <sheetViews>
    <sheetView topLeftCell="A3" zoomScaleNormal="100" workbookViewId="0">
      <selection activeCell="K21" sqref="K21:M21"/>
    </sheetView>
  </sheetViews>
  <sheetFormatPr defaultRowHeight="13.5" x14ac:dyDescent="0.15"/>
  <cols>
    <col min="1" max="1" width="8.625" customWidth="1"/>
    <col min="2" max="2" width="10.5" bestFit="1" customWidth="1"/>
    <col min="3" max="3" width="10.25" customWidth="1"/>
    <col min="4" max="5" width="4.625" customWidth="1"/>
    <col min="6" max="6" width="5.375" bestFit="1" customWidth="1"/>
    <col min="7" max="7" width="5.375" customWidth="1"/>
    <col min="8" max="11" width="4.625" customWidth="1"/>
    <col min="12" max="12" width="5.375" bestFit="1" customWidth="1"/>
    <col min="13" max="13" width="4.625" customWidth="1"/>
    <col min="14" max="14" width="13.375" customWidth="1"/>
    <col min="15" max="15" width="8.625" customWidth="1"/>
  </cols>
  <sheetData>
    <row r="2" spans="1:16" ht="24.95" customHeight="1" x14ac:dyDescent="0.15"/>
    <row r="3" spans="1:16" ht="24.95" customHeight="1" x14ac:dyDescent="0.15">
      <c r="A3" s="140" t="s">
        <v>31</v>
      </c>
      <c r="B3" s="140"/>
      <c r="C3" s="140"/>
      <c r="D3" s="140"/>
      <c r="E3" s="140"/>
      <c r="F3" s="140"/>
      <c r="G3" s="140"/>
      <c r="H3" s="140"/>
      <c r="I3" s="140"/>
      <c r="J3" s="140"/>
      <c r="K3" s="140"/>
      <c r="L3" s="140"/>
      <c r="M3" s="140"/>
      <c r="N3" s="140"/>
      <c r="O3" s="140"/>
    </row>
    <row r="4" spans="1:16" ht="24.95" customHeight="1" x14ac:dyDescent="0.15">
      <c r="A4" s="21"/>
      <c r="B4" s="21"/>
      <c r="C4" s="21"/>
      <c r="D4" s="21"/>
      <c r="E4" s="21"/>
      <c r="F4" s="21"/>
      <c r="G4" s="21"/>
      <c r="H4" s="21"/>
      <c r="I4" s="21"/>
      <c r="J4" s="21"/>
      <c r="K4" s="21"/>
      <c r="L4" s="21"/>
      <c r="M4" s="21"/>
      <c r="N4" s="21"/>
      <c r="O4" s="21"/>
    </row>
    <row r="5" spans="1:16" ht="24.95" customHeight="1" x14ac:dyDescent="0.15">
      <c r="H5" s="141" t="s">
        <v>32</v>
      </c>
      <c r="I5" s="142"/>
      <c r="J5" s="138"/>
      <c r="K5" s="141" t="s">
        <v>48</v>
      </c>
      <c r="L5" s="142"/>
      <c r="M5" s="142"/>
      <c r="N5" s="138"/>
      <c r="O5" s="51"/>
      <c r="P5" s="22"/>
    </row>
    <row r="6" spans="1:16" ht="15" customHeight="1" thickBot="1" x14ac:dyDescent="0.2"/>
    <row r="7" spans="1:16" ht="24.95" customHeight="1" x14ac:dyDescent="0.15">
      <c r="B7" s="136" t="s">
        <v>49</v>
      </c>
      <c r="C7" s="121"/>
      <c r="D7" s="143" t="s">
        <v>50</v>
      </c>
      <c r="E7" s="144"/>
      <c r="F7" s="144"/>
      <c r="G7" s="144"/>
      <c r="H7" s="144"/>
      <c r="I7" s="144"/>
      <c r="J7" s="144"/>
      <c r="K7" s="144"/>
      <c r="L7" s="144"/>
      <c r="M7" s="144"/>
      <c r="N7" s="145"/>
    </row>
    <row r="8" spans="1:16" ht="24.95" customHeight="1" thickBot="1" x14ac:dyDescent="0.2">
      <c r="B8" s="139" t="s">
        <v>33</v>
      </c>
      <c r="C8" s="116"/>
      <c r="D8" s="25" t="s">
        <v>34</v>
      </c>
      <c r="E8" s="26">
        <v>6</v>
      </c>
      <c r="F8" s="27">
        <v>10</v>
      </c>
      <c r="G8" s="28">
        <v>20</v>
      </c>
      <c r="H8" s="29" t="s">
        <v>35</v>
      </c>
      <c r="I8" s="30" t="s">
        <v>34</v>
      </c>
      <c r="J8" s="26">
        <v>7</v>
      </c>
      <c r="K8" s="27">
        <v>8</v>
      </c>
      <c r="L8" s="28">
        <v>23</v>
      </c>
      <c r="M8" s="30"/>
      <c r="N8" s="31"/>
    </row>
    <row r="9" spans="1:16" ht="14.25" customHeight="1" thickBot="1" x14ac:dyDescent="0.2">
      <c r="C9" s="1"/>
      <c r="E9" s="32"/>
      <c r="F9" s="33"/>
      <c r="G9" s="34"/>
      <c r="H9" s="1"/>
      <c r="J9" s="32"/>
      <c r="K9" s="33"/>
      <c r="L9" s="34"/>
    </row>
    <row r="10" spans="1:16" ht="24.95" customHeight="1" x14ac:dyDescent="0.15">
      <c r="B10" s="136" t="s">
        <v>36</v>
      </c>
      <c r="C10" s="121"/>
      <c r="D10" s="119" t="s">
        <v>51</v>
      </c>
      <c r="E10" s="120"/>
      <c r="F10" s="121"/>
      <c r="G10" s="119" t="s">
        <v>52</v>
      </c>
      <c r="H10" s="120"/>
      <c r="I10" s="122" t="s">
        <v>53</v>
      </c>
      <c r="J10" s="122"/>
      <c r="K10" s="122"/>
      <c r="L10" s="122"/>
      <c r="M10" s="122"/>
      <c r="N10" s="44" t="s">
        <v>54</v>
      </c>
    </row>
    <row r="11" spans="1:16" ht="24.95" customHeight="1" x14ac:dyDescent="0.15">
      <c r="B11" s="137" t="s">
        <v>37</v>
      </c>
      <c r="C11" s="138"/>
      <c r="D11" s="36" t="s">
        <v>34</v>
      </c>
      <c r="E11" s="37">
        <v>6</v>
      </c>
      <c r="F11" s="38">
        <v>7</v>
      </c>
      <c r="G11" s="39">
        <v>1</v>
      </c>
      <c r="H11" s="40" t="s">
        <v>35</v>
      </c>
      <c r="I11" s="41" t="s">
        <v>34</v>
      </c>
      <c r="J11" s="37">
        <v>7</v>
      </c>
      <c r="K11" s="38">
        <v>8</v>
      </c>
      <c r="L11" s="39">
        <v>31</v>
      </c>
      <c r="M11" s="40"/>
      <c r="N11" s="42"/>
    </row>
    <row r="12" spans="1:16" ht="24.95" customHeight="1" thickBot="1" x14ac:dyDescent="0.2">
      <c r="B12" s="139" t="s">
        <v>38</v>
      </c>
      <c r="C12" s="116"/>
      <c r="D12" s="25" t="s">
        <v>34</v>
      </c>
      <c r="E12" s="26">
        <v>6</v>
      </c>
      <c r="F12" s="27">
        <v>10</v>
      </c>
      <c r="G12" s="28">
        <v>20</v>
      </c>
      <c r="H12" s="29" t="s">
        <v>35</v>
      </c>
      <c r="I12" s="30" t="s">
        <v>34</v>
      </c>
      <c r="J12" s="26">
        <v>7</v>
      </c>
      <c r="K12" s="27">
        <v>8</v>
      </c>
      <c r="L12" s="28">
        <v>23</v>
      </c>
      <c r="M12" s="30"/>
      <c r="N12" s="31"/>
    </row>
    <row r="13" spans="1:16" ht="15" customHeight="1" thickBot="1" x14ac:dyDescent="0.2">
      <c r="C13" s="1"/>
      <c r="E13" s="32"/>
      <c r="F13" s="33"/>
      <c r="G13" s="34"/>
      <c r="H13" s="1"/>
      <c r="J13" s="32"/>
      <c r="K13" s="33"/>
      <c r="L13" s="34"/>
    </row>
    <row r="14" spans="1:16" ht="24.95" customHeight="1" x14ac:dyDescent="0.15">
      <c r="B14" s="125" t="s">
        <v>55</v>
      </c>
      <c r="C14" s="52" t="s">
        <v>56</v>
      </c>
      <c r="D14" s="128">
        <v>4400</v>
      </c>
      <c r="E14" s="129"/>
      <c r="F14" s="128" t="s">
        <v>57</v>
      </c>
      <c r="G14" s="129"/>
      <c r="H14" s="128" t="s">
        <v>39</v>
      </c>
      <c r="I14" s="130"/>
      <c r="J14" s="128" t="s">
        <v>58</v>
      </c>
      <c r="K14" s="129"/>
      <c r="L14" s="129"/>
      <c r="M14" s="129"/>
      <c r="N14" s="131"/>
    </row>
    <row r="15" spans="1:16" ht="24.95" customHeight="1" thickBot="1" x14ac:dyDescent="0.2">
      <c r="B15" s="126"/>
      <c r="C15" s="43" t="s">
        <v>52</v>
      </c>
      <c r="D15" s="132">
        <v>0.375</v>
      </c>
      <c r="E15" s="133"/>
      <c r="F15" s="53" t="s">
        <v>35</v>
      </c>
      <c r="G15" s="134">
        <v>0.70833333333333337</v>
      </c>
      <c r="H15" s="132"/>
      <c r="I15" s="114" t="s">
        <v>59</v>
      </c>
      <c r="J15" s="114"/>
      <c r="K15" s="114" t="s">
        <v>60</v>
      </c>
      <c r="L15" s="114"/>
      <c r="M15" s="114" t="s">
        <v>54</v>
      </c>
      <c r="N15" s="135"/>
    </row>
    <row r="16" spans="1:16" ht="24.95" customHeight="1" thickBot="1" x14ac:dyDescent="0.2">
      <c r="B16" s="127"/>
      <c r="C16" s="43" t="s">
        <v>40</v>
      </c>
      <c r="D16" s="114" t="s">
        <v>41</v>
      </c>
      <c r="E16" s="114"/>
      <c r="F16" s="114"/>
      <c r="G16" s="114"/>
      <c r="H16" s="115" t="s">
        <v>42</v>
      </c>
      <c r="I16" s="115"/>
      <c r="J16" s="116"/>
      <c r="K16" s="117" t="s">
        <v>61</v>
      </c>
      <c r="L16" s="115"/>
      <c r="M16" s="115"/>
      <c r="N16" s="118"/>
    </row>
    <row r="17" spans="1:19" ht="15" customHeight="1" x14ac:dyDescent="0.15"/>
    <row r="18" spans="1:19" ht="24.75" customHeight="1" thickBot="1" x14ac:dyDescent="0.2">
      <c r="B18" t="s">
        <v>43</v>
      </c>
      <c r="D18" s="54" t="s">
        <v>62</v>
      </c>
    </row>
    <row r="19" spans="1:19" ht="24.95" customHeight="1" x14ac:dyDescent="0.15">
      <c r="B19" s="23" t="s">
        <v>44</v>
      </c>
      <c r="C19" s="119" t="s">
        <v>63</v>
      </c>
      <c r="D19" s="120"/>
      <c r="E19" s="120"/>
      <c r="F19" s="121"/>
      <c r="G19" s="122" t="s">
        <v>56</v>
      </c>
      <c r="H19" s="122"/>
      <c r="I19" s="122"/>
      <c r="J19" s="123"/>
      <c r="K19" s="99" t="s">
        <v>45</v>
      </c>
      <c r="L19" s="99"/>
      <c r="M19" s="124"/>
      <c r="N19" s="55" t="s">
        <v>64</v>
      </c>
    </row>
    <row r="20" spans="1:19" ht="24.95" customHeight="1" x14ac:dyDescent="0.15">
      <c r="A20" s="1"/>
      <c r="B20" s="56">
        <v>45597</v>
      </c>
      <c r="C20" s="45">
        <v>45585</v>
      </c>
      <c r="D20" s="46" t="s">
        <v>35</v>
      </c>
      <c r="E20" s="96">
        <v>45596</v>
      </c>
      <c r="F20" s="97"/>
      <c r="G20" s="111">
        <f>$D$14*0.7</f>
        <v>3080</v>
      </c>
      <c r="H20" s="111"/>
      <c r="I20" s="100"/>
      <c r="J20" s="101"/>
    </row>
    <row r="21" spans="1:19" ht="24.95" customHeight="1" x14ac:dyDescent="0.15">
      <c r="B21" s="35"/>
      <c r="C21" s="57" t="s">
        <v>65</v>
      </c>
      <c r="D21" s="58">
        <v>7</v>
      </c>
      <c r="E21" s="59" t="s">
        <v>66</v>
      </c>
      <c r="F21" s="108" t="s">
        <v>67</v>
      </c>
      <c r="G21" s="109"/>
      <c r="H21" s="113">
        <v>50.75</v>
      </c>
      <c r="I21" s="113"/>
      <c r="J21" s="60" t="s">
        <v>68</v>
      </c>
      <c r="K21" s="105">
        <f>ROUNDDOWN(G20*H21,0)</f>
        <v>156310</v>
      </c>
      <c r="L21" s="106"/>
      <c r="M21" s="107"/>
      <c r="N21" s="61">
        <f>IF(K21&gt;200000,200000,K21)</f>
        <v>156310</v>
      </c>
      <c r="O21" s="47"/>
      <c r="Q21" s="34"/>
      <c r="S21" s="34"/>
    </row>
    <row r="22" spans="1:19" ht="24.95" customHeight="1" x14ac:dyDescent="0.15">
      <c r="B22" s="56">
        <v>45627</v>
      </c>
      <c r="C22" s="45">
        <f>E20+1</f>
        <v>45597</v>
      </c>
      <c r="D22" s="46" t="s">
        <v>35</v>
      </c>
      <c r="E22" s="96">
        <v>45626</v>
      </c>
      <c r="F22" s="97"/>
      <c r="G22" s="98">
        <f>$D$14*0.7</f>
        <v>3080</v>
      </c>
      <c r="H22" s="99"/>
      <c r="I22" s="100"/>
      <c r="J22" s="101"/>
    </row>
    <row r="23" spans="1:19" ht="24.95" customHeight="1" x14ac:dyDescent="0.15">
      <c r="B23" s="35"/>
      <c r="C23" s="57" t="s">
        <v>65</v>
      </c>
      <c r="D23" s="58">
        <v>14</v>
      </c>
      <c r="E23" s="59" t="s">
        <v>66</v>
      </c>
      <c r="F23" s="108" t="s">
        <v>67</v>
      </c>
      <c r="G23" s="109"/>
      <c r="H23" s="112">
        <v>101.5</v>
      </c>
      <c r="I23" s="112"/>
      <c r="J23" s="60" t="s">
        <v>68</v>
      </c>
      <c r="K23" s="105">
        <f>G22*H23</f>
        <v>312620</v>
      </c>
      <c r="L23" s="106"/>
      <c r="M23" s="107"/>
      <c r="N23" s="61">
        <f>IF(K23&gt;200000,200000,K23)</f>
        <v>200000</v>
      </c>
      <c r="O23" s="47"/>
      <c r="Q23" s="34"/>
      <c r="S23" s="34"/>
    </row>
    <row r="24" spans="1:19" ht="24.95" customHeight="1" x14ac:dyDescent="0.15">
      <c r="B24" s="56">
        <v>45658</v>
      </c>
      <c r="C24" s="45">
        <f>E22+1</f>
        <v>45627</v>
      </c>
      <c r="D24" s="46" t="s">
        <v>35</v>
      </c>
      <c r="E24" s="96">
        <v>45657</v>
      </c>
      <c r="F24" s="97"/>
      <c r="G24" s="98">
        <f>$D$14*0.7</f>
        <v>3080</v>
      </c>
      <c r="H24" s="99"/>
      <c r="I24" s="100"/>
      <c r="J24" s="101"/>
    </row>
    <row r="25" spans="1:19" ht="24.95" customHeight="1" x14ac:dyDescent="0.15">
      <c r="B25" s="35"/>
      <c r="C25" s="57" t="s">
        <v>65</v>
      </c>
      <c r="D25" s="58">
        <v>20</v>
      </c>
      <c r="E25" s="59" t="s">
        <v>66</v>
      </c>
      <c r="F25" s="108" t="s">
        <v>67</v>
      </c>
      <c r="G25" s="109"/>
      <c r="H25" s="113">
        <v>143.75</v>
      </c>
      <c r="I25" s="113"/>
      <c r="J25" s="60" t="s">
        <v>68</v>
      </c>
      <c r="K25" s="105">
        <f>G24*H25</f>
        <v>442750</v>
      </c>
      <c r="L25" s="106"/>
      <c r="M25" s="107"/>
      <c r="N25" s="61">
        <f>IF(K25&gt;200000,200000,K25)</f>
        <v>200000</v>
      </c>
      <c r="O25" s="47"/>
      <c r="Q25" s="34"/>
      <c r="S25" s="34"/>
    </row>
    <row r="26" spans="1:19" ht="24.95" customHeight="1" x14ac:dyDescent="0.15">
      <c r="B26" s="56">
        <v>45689</v>
      </c>
      <c r="C26" s="45">
        <f>E24+1</f>
        <v>45658</v>
      </c>
      <c r="D26" s="46" t="s">
        <v>35</v>
      </c>
      <c r="E26" s="96">
        <v>45688</v>
      </c>
      <c r="F26" s="97"/>
      <c r="G26" s="98">
        <f>$D$14*0.7</f>
        <v>3080</v>
      </c>
      <c r="H26" s="99"/>
      <c r="I26" s="100"/>
      <c r="J26" s="101"/>
    </row>
    <row r="27" spans="1:19" ht="24.95" customHeight="1" x14ac:dyDescent="0.15">
      <c r="B27" s="35"/>
      <c r="C27" s="57" t="s">
        <v>65</v>
      </c>
      <c r="D27" s="58">
        <v>18</v>
      </c>
      <c r="E27" s="59" t="s">
        <v>66</v>
      </c>
      <c r="F27" s="108" t="s">
        <v>67</v>
      </c>
      <c r="G27" s="109"/>
      <c r="H27" s="112">
        <v>130.5</v>
      </c>
      <c r="I27" s="112"/>
      <c r="J27" s="60" t="s">
        <v>68</v>
      </c>
      <c r="K27" s="105">
        <f>G26*H27</f>
        <v>401940</v>
      </c>
      <c r="L27" s="106"/>
      <c r="M27" s="107"/>
      <c r="N27" s="61">
        <f>IF(K27&gt;200000,200000,K27)</f>
        <v>200000</v>
      </c>
      <c r="O27" s="47"/>
      <c r="Q27" s="34"/>
      <c r="S27" s="34"/>
    </row>
    <row r="28" spans="1:19" ht="24.95" customHeight="1" x14ac:dyDescent="0.15">
      <c r="A28" s="1"/>
      <c r="B28" s="56">
        <v>45717</v>
      </c>
      <c r="C28" s="45">
        <f>E26+1</f>
        <v>45689</v>
      </c>
      <c r="D28" s="46" t="s">
        <v>35</v>
      </c>
      <c r="E28" s="96">
        <v>46081</v>
      </c>
      <c r="F28" s="97"/>
      <c r="G28" s="111">
        <f>$D$14*0.7</f>
        <v>3080</v>
      </c>
      <c r="H28" s="111"/>
      <c r="I28" s="100"/>
      <c r="J28" s="101"/>
    </row>
    <row r="29" spans="1:19" ht="24.95" customHeight="1" x14ac:dyDescent="0.15">
      <c r="B29" s="35"/>
      <c r="C29" s="57" t="s">
        <v>65</v>
      </c>
      <c r="D29" s="58">
        <v>19</v>
      </c>
      <c r="E29" s="59" t="s">
        <v>66</v>
      </c>
      <c r="F29" s="108" t="s">
        <v>67</v>
      </c>
      <c r="G29" s="109"/>
      <c r="H29" s="110">
        <v>136.75</v>
      </c>
      <c r="I29" s="110"/>
      <c r="J29" s="60" t="s">
        <v>68</v>
      </c>
      <c r="K29" s="105">
        <f>G28*H29</f>
        <v>421190</v>
      </c>
      <c r="L29" s="106"/>
      <c r="M29" s="107"/>
      <c r="N29" s="61">
        <f>IF(K29&gt;200000,200000,K29)</f>
        <v>200000</v>
      </c>
      <c r="O29" s="47"/>
      <c r="Q29" s="34"/>
      <c r="S29" s="34"/>
    </row>
    <row r="30" spans="1:19" ht="24.95" customHeight="1" x14ac:dyDescent="0.15">
      <c r="B30" s="56">
        <v>45748</v>
      </c>
      <c r="C30" s="45">
        <f>E28+1</f>
        <v>46082</v>
      </c>
      <c r="D30" s="46" t="s">
        <v>35</v>
      </c>
      <c r="E30" s="96">
        <v>46112</v>
      </c>
      <c r="F30" s="97"/>
      <c r="G30" s="98">
        <f>$D$14*0.7</f>
        <v>3080</v>
      </c>
      <c r="H30" s="99"/>
      <c r="I30" s="100"/>
      <c r="J30" s="101"/>
    </row>
    <row r="31" spans="1:19" ht="24.95" customHeight="1" x14ac:dyDescent="0.15">
      <c r="B31" s="35"/>
      <c r="C31" s="57" t="s">
        <v>65</v>
      </c>
      <c r="D31" s="58">
        <v>21</v>
      </c>
      <c r="E31" s="59" t="s">
        <v>66</v>
      </c>
      <c r="F31" s="108" t="s">
        <v>67</v>
      </c>
      <c r="G31" s="109"/>
      <c r="H31" s="110">
        <v>150</v>
      </c>
      <c r="I31" s="110"/>
      <c r="J31" s="60" t="s">
        <v>68</v>
      </c>
      <c r="K31" s="105">
        <f>G30*H31</f>
        <v>462000</v>
      </c>
      <c r="L31" s="106"/>
      <c r="M31" s="107"/>
      <c r="N31" s="61">
        <f>IF(K31&gt;200000,200000,K31)</f>
        <v>200000</v>
      </c>
      <c r="O31" s="47"/>
      <c r="Q31" s="34"/>
      <c r="S31" s="34"/>
    </row>
    <row r="32" spans="1:19" ht="24.95" customHeight="1" x14ac:dyDescent="0.15">
      <c r="B32" s="56">
        <v>45778</v>
      </c>
      <c r="C32" s="45">
        <f>E30+1</f>
        <v>46113</v>
      </c>
      <c r="D32" s="46" t="s">
        <v>35</v>
      </c>
      <c r="E32" s="96">
        <v>46142</v>
      </c>
      <c r="F32" s="97"/>
      <c r="G32" s="98">
        <f>$D$14*0.7</f>
        <v>3080</v>
      </c>
      <c r="H32" s="99"/>
      <c r="I32" s="100"/>
      <c r="J32" s="101"/>
    </row>
    <row r="33" spans="2:19" ht="24.95" customHeight="1" x14ac:dyDescent="0.15">
      <c r="B33" s="35"/>
      <c r="C33" s="57" t="s">
        <v>65</v>
      </c>
      <c r="D33" s="58">
        <v>20</v>
      </c>
      <c r="E33" s="59" t="s">
        <v>66</v>
      </c>
      <c r="F33" s="108" t="s">
        <v>67</v>
      </c>
      <c r="G33" s="109"/>
      <c r="H33" s="110">
        <v>143.75</v>
      </c>
      <c r="I33" s="110"/>
      <c r="J33" s="60" t="s">
        <v>68</v>
      </c>
      <c r="K33" s="105">
        <f>G32*H33</f>
        <v>442750</v>
      </c>
      <c r="L33" s="106"/>
      <c r="M33" s="107"/>
      <c r="N33" s="61">
        <f>IF(K33&gt;200000,200000,K33)</f>
        <v>200000</v>
      </c>
      <c r="O33" s="47"/>
      <c r="Q33" s="34"/>
      <c r="S33" s="34"/>
    </row>
    <row r="34" spans="2:19" ht="24.95" customHeight="1" x14ac:dyDescent="0.15">
      <c r="B34" s="56">
        <v>45809</v>
      </c>
      <c r="C34" s="45">
        <f>E32+1</f>
        <v>46143</v>
      </c>
      <c r="D34" s="46" t="s">
        <v>35</v>
      </c>
      <c r="E34" s="96">
        <v>45808</v>
      </c>
      <c r="F34" s="97"/>
      <c r="G34" s="98">
        <f>$D$14*0.7</f>
        <v>3080</v>
      </c>
      <c r="H34" s="99"/>
      <c r="I34" s="100"/>
      <c r="J34" s="101"/>
    </row>
    <row r="35" spans="2:19" ht="24.95" customHeight="1" x14ac:dyDescent="0.15">
      <c r="B35" s="35"/>
      <c r="C35" s="57" t="s">
        <v>65</v>
      </c>
      <c r="D35" s="58">
        <v>19</v>
      </c>
      <c r="E35" s="59" t="s">
        <v>66</v>
      </c>
      <c r="F35" s="108" t="s">
        <v>67</v>
      </c>
      <c r="G35" s="109"/>
      <c r="H35" s="110">
        <v>136.5</v>
      </c>
      <c r="I35" s="110"/>
      <c r="J35" s="60" t="s">
        <v>68</v>
      </c>
      <c r="K35" s="105">
        <f>G34*H35</f>
        <v>420420</v>
      </c>
      <c r="L35" s="106"/>
      <c r="M35" s="107"/>
      <c r="N35" s="61">
        <f>IF(K35&gt;200000,200000,K35)</f>
        <v>200000</v>
      </c>
      <c r="O35" s="47"/>
      <c r="Q35" s="34"/>
      <c r="S35" s="34"/>
    </row>
    <row r="36" spans="2:19" ht="24.95" customHeight="1" x14ac:dyDescent="0.15">
      <c r="B36" s="56">
        <v>45839</v>
      </c>
      <c r="C36" s="45">
        <f>E34+1</f>
        <v>45809</v>
      </c>
      <c r="D36" s="46" t="s">
        <v>35</v>
      </c>
      <c r="E36" s="96">
        <v>45838</v>
      </c>
      <c r="F36" s="97"/>
      <c r="G36" s="98">
        <f>$D$14*0.7</f>
        <v>3080</v>
      </c>
      <c r="H36" s="99"/>
      <c r="I36" s="100"/>
      <c r="J36" s="101"/>
    </row>
    <row r="37" spans="2:19" ht="24.95" customHeight="1" x14ac:dyDescent="0.15">
      <c r="B37" s="35"/>
      <c r="C37" s="57" t="s">
        <v>65</v>
      </c>
      <c r="D37" s="58">
        <v>21</v>
      </c>
      <c r="E37" s="59" t="s">
        <v>66</v>
      </c>
      <c r="F37" s="108" t="s">
        <v>67</v>
      </c>
      <c r="G37" s="109"/>
      <c r="H37" s="110">
        <v>152.25</v>
      </c>
      <c r="I37" s="110"/>
      <c r="J37" s="60" t="s">
        <v>68</v>
      </c>
      <c r="K37" s="105">
        <f>G36*H37</f>
        <v>468930</v>
      </c>
      <c r="L37" s="106"/>
      <c r="M37" s="107"/>
      <c r="N37" s="61">
        <f>IF(K37&gt;200000,200000,K37)</f>
        <v>200000</v>
      </c>
      <c r="O37" s="47"/>
      <c r="Q37" s="34"/>
      <c r="S37" s="34"/>
    </row>
    <row r="38" spans="2:19" ht="24.95" customHeight="1" x14ac:dyDescent="0.15">
      <c r="B38" s="56">
        <v>45870</v>
      </c>
      <c r="C38" s="45">
        <f>E36+1</f>
        <v>45839</v>
      </c>
      <c r="D38" s="46" t="s">
        <v>35</v>
      </c>
      <c r="E38" s="96">
        <v>45869</v>
      </c>
      <c r="F38" s="97"/>
      <c r="G38" s="98">
        <f>$D$14*0.7</f>
        <v>3080</v>
      </c>
      <c r="H38" s="99"/>
      <c r="I38" s="100"/>
      <c r="J38" s="101"/>
    </row>
    <row r="39" spans="2:19" ht="24.95" customHeight="1" x14ac:dyDescent="0.15">
      <c r="B39" s="35"/>
      <c r="C39" s="57" t="s">
        <v>65</v>
      </c>
      <c r="D39" s="58">
        <v>23</v>
      </c>
      <c r="E39" s="59" t="s">
        <v>66</v>
      </c>
      <c r="F39" s="108" t="s">
        <v>67</v>
      </c>
      <c r="G39" s="109"/>
      <c r="H39" s="110">
        <v>166.75</v>
      </c>
      <c r="I39" s="110"/>
      <c r="J39" s="60" t="s">
        <v>68</v>
      </c>
      <c r="K39" s="105">
        <f>G38*H39</f>
        <v>513590</v>
      </c>
      <c r="L39" s="106"/>
      <c r="M39" s="107"/>
      <c r="N39" s="61">
        <f>IF(K39&gt;200000,200000,K39)</f>
        <v>200000</v>
      </c>
      <c r="O39" s="47"/>
      <c r="Q39" s="34"/>
      <c r="S39" s="34"/>
    </row>
    <row r="40" spans="2:19" ht="24.95" customHeight="1" x14ac:dyDescent="0.15">
      <c r="B40" s="56">
        <v>45901</v>
      </c>
      <c r="C40" s="45">
        <f>E38+1</f>
        <v>45870</v>
      </c>
      <c r="D40" s="46" t="s">
        <v>35</v>
      </c>
      <c r="E40" s="96">
        <v>45892</v>
      </c>
      <c r="F40" s="97"/>
      <c r="G40" s="98">
        <f>$D$14*0.7</f>
        <v>3080</v>
      </c>
      <c r="H40" s="99"/>
      <c r="I40" s="100"/>
      <c r="J40" s="101"/>
    </row>
    <row r="41" spans="2:19" ht="24.95" customHeight="1" thickBot="1" x14ac:dyDescent="0.2">
      <c r="B41" s="24"/>
      <c r="C41" s="62" t="s">
        <v>65</v>
      </c>
      <c r="D41" s="63">
        <v>18</v>
      </c>
      <c r="E41" s="64" t="s">
        <v>66</v>
      </c>
      <c r="F41" s="102" t="s">
        <v>67</v>
      </c>
      <c r="G41" s="103"/>
      <c r="H41" s="104">
        <v>129.25</v>
      </c>
      <c r="I41" s="104"/>
      <c r="J41" s="65" t="s">
        <v>68</v>
      </c>
      <c r="K41" s="105">
        <f>G40*H41</f>
        <v>398090</v>
      </c>
      <c r="L41" s="106"/>
      <c r="M41" s="107"/>
      <c r="N41" s="61">
        <f>IF(K41&gt;200000,200000,K41)</f>
        <v>200000</v>
      </c>
      <c r="O41" s="47"/>
      <c r="Q41" s="34"/>
      <c r="S41" s="34"/>
    </row>
    <row r="42" spans="2:19" ht="15" customHeight="1" x14ac:dyDescent="0.15">
      <c r="B42" s="1"/>
      <c r="C42" s="66"/>
      <c r="D42" s="66"/>
      <c r="E42" s="67"/>
      <c r="F42" s="67"/>
      <c r="G42" s="66"/>
      <c r="H42" s="66"/>
      <c r="I42" s="67"/>
      <c r="J42" s="67"/>
      <c r="K42" s="68"/>
      <c r="L42" s="68"/>
      <c r="M42" s="68"/>
      <c r="N42" s="48"/>
      <c r="O42" s="47"/>
      <c r="Q42" s="34"/>
      <c r="S42" s="34"/>
    </row>
    <row r="43" spans="2:19" ht="24.95" customHeight="1" x14ac:dyDescent="0.15">
      <c r="B43" s="89" t="s">
        <v>69</v>
      </c>
      <c r="C43" s="89"/>
      <c r="D43" s="89"/>
      <c r="E43" s="89"/>
      <c r="F43" s="89"/>
      <c r="G43" s="89"/>
      <c r="H43" s="89"/>
      <c r="I43" s="89"/>
      <c r="J43" s="89"/>
      <c r="K43" s="90">
        <f>SUM(K21:K41)</f>
        <v>4440590</v>
      </c>
      <c r="L43" s="90">
        <f t="shared" ref="L43:M43" si="0">SUM(I20:I40)</f>
        <v>0</v>
      </c>
      <c r="M43" s="90">
        <f t="shared" si="0"/>
        <v>0</v>
      </c>
      <c r="N43" s="61">
        <f>SUM(N21:N41)</f>
        <v>2156310</v>
      </c>
    </row>
    <row r="44" spans="2:19" ht="24.95" customHeight="1" x14ac:dyDescent="0.15">
      <c r="B44" s="1"/>
      <c r="C44" s="1"/>
      <c r="D44" s="1"/>
      <c r="E44" s="1"/>
      <c r="F44" s="1"/>
      <c r="G44" s="1"/>
      <c r="H44" s="1"/>
      <c r="I44" s="1"/>
      <c r="J44" s="1"/>
      <c r="K44" s="91" t="s">
        <v>70</v>
      </c>
      <c r="L44" s="91"/>
      <c r="M44" s="91"/>
      <c r="N44" s="70" t="s">
        <v>71</v>
      </c>
    </row>
    <row r="45" spans="2:19" ht="15" customHeight="1" x14ac:dyDescent="0.15">
      <c r="B45" s="1"/>
      <c r="C45" s="1"/>
      <c r="D45" s="1"/>
      <c r="E45" s="1"/>
      <c r="F45" s="1"/>
      <c r="G45" s="1"/>
      <c r="H45" s="1"/>
      <c r="I45" s="1"/>
      <c r="J45" s="1"/>
      <c r="K45" s="69"/>
      <c r="L45" s="69"/>
      <c r="M45" s="69"/>
      <c r="N45" s="70"/>
    </row>
    <row r="46" spans="2:19" ht="24.95" customHeight="1" x14ac:dyDescent="0.15">
      <c r="K46" s="92" t="s">
        <v>72</v>
      </c>
      <c r="L46" s="93"/>
      <c r="M46" s="93"/>
      <c r="N46" s="71">
        <f>IF(N43&gt;2000000,2000000,#REF!)</f>
        <v>2000000</v>
      </c>
      <c r="O46" s="47"/>
    </row>
    <row r="47" spans="2:19" ht="24.95" customHeight="1" x14ac:dyDescent="0.15">
      <c r="K47" s="94" t="s">
        <v>46</v>
      </c>
      <c r="L47" s="94"/>
      <c r="M47" s="94"/>
      <c r="N47" s="72">
        <f>ROUNDDOWN(N46/2,0)</f>
        <v>1000000</v>
      </c>
    </row>
    <row r="48" spans="2:19" ht="31.5" customHeight="1" thickBot="1" x14ac:dyDescent="0.2">
      <c r="G48" s="95" t="s">
        <v>73</v>
      </c>
      <c r="H48" s="95"/>
      <c r="I48" s="95"/>
      <c r="J48" s="95"/>
      <c r="K48" s="95"/>
      <c r="L48" s="95"/>
      <c r="M48" s="95"/>
      <c r="N48" s="73">
        <f>ROUNDDOWN(N47,-3)</f>
        <v>1000000</v>
      </c>
      <c r="O48" s="74"/>
    </row>
    <row r="49" spans="11:15" ht="20.100000000000001" customHeight="1" thickTop="1" x14ac:dyDescent="0.15">
      <c r="K49" s="74"/>
      <c r="O49" s="74"/>
    </row>
    <row r="50" spans="11:15" ht="20.100000000000001" customHeight="1" x14ac:dyDescent="0.15"/>
    <row r="51" spans="11:15" ht="20.100000000000001" customHeight="1" x14ac:dyDescent="0.15"/>
    <row r="52" spans="11:15" ht="20.100000000000001" customHeight="1" x14ac:dyDescent="0.15"/>
    <row r="53" spans="11:15" ht="20.100000000000001" customHeight="1" x14ac:dyDescent="0.15"/>
    <row r="54" spans="11:15" ht="20.100000000000001" customHeight="1" x14ac:dyDescent="0.15"/>
    <row r="55" spans="11:15" ht="20.100000000000001" customHeight="1" x14ac:dyDescent="0.15"/>
    <row r="56" spans="11:15" ht="20.100000000000001" customHeight="1" x14ac:dyDescent="0.15"/>
    <row r="57" spans="11:15" ht="20.100000000000001" customHeight="1" x14ac:dyDescent="0.15"/>
    <row r="58" spans="11:15" ht="20.100000000000001" customHeight="1" x14ac:dyDescent="0.15"/>
    <row r="59" spans="11:15" ht="20.100000000000001" customHeight="1" x14ac:dyDescent="0.15"/>
    <row r="60" spans="11:15" ht="20.100000000000001" customHeight="1" x14ac:dyDescent="0.15"/>
    <row r="61" spans="11:15" ht="20.100000000000001" customHeight="1" x14ac:dyDescent="0.15"/>
    <row r="62" spans="11:15" ht="20.100000000000001" customHeight="1" x14ac:dyDescent="0.15"/>
    <row r="63" spans="11:15" ht="20.100000000000001" customHeight="1" x14ac:dyDescent="0.15"/>
  </sheetData>
  <mergeCells count="101">
    <mergeCell ref="B10:C10"/>
    <mergeCell ref="D10:F10"/>
    <mergeCell ref="G10:H10"/>
    <mergeCell ref="I10:M10"/>
    <mergeCell ref="B11:C11"/>
    <mergeCell ref="B12:C12"/>
    <mergeCell ref="A3:O3"/>
    <mergeCell ref="H5:J5"/>
    <mergeCell ref="K5:N5"/>
    <mergeCell ref="B7:C7"/>
    <mergeCell ref="D7:N7"/>
    <mergeCell ref="B8:C8"/>
    <mergeCell ref="D16:G16"/>
    <mergeCell ref="H16:J16"/>
    <mergeCell ref="K16:N16"/>
    <mergeCell ref="C19:F19"/>
    <mergeCell ref="G19:H19"/>
    <mergeCell ref="I19:J19"/>
    <mergeCell ref="K19:M19"/>
    <mergeCell ref="B14:B16"/>
    <mergeCell ref="D14:E14"/>
    <mergeCell ref="F14:G14"/>
    <mergeCell ref="H14:I14"/>
    <mergeCell ref="J14:N14"/>
    <mergeCell ref="D15:E15"/>
    <mergeCell ref="G15:H15"/>
    <mergeCell ref="I15:J15"/>
    <mergeCell ref="K15:L15"/>
    <mergeCell ref="M15:N15"/>
    <mergeCell ref="E22:F22"/>
    <mergeCell ref="G22:H22"/>
    <mergeCell ref="I22:J22"/>
    <mergeCell ref="F23:G23"/>
    <mergeCell ref="H23:I23"/>
    <mergeCell ref="K23:M23"/>
    <mergeCell ref="E20:F20"/>
    <mergeCell ref="G20:H20"/>
    <mergeCell ref="I20:J20"/>
    <mergeCell ref="F21:G21"/>
    <mergeCell ref="H21:I21"/>
    <mergeCell ref="K21:M21"/>
    <mergeCell ref="E26:F26"/>
    <mergeCell ref="G26:H26"/>
    <mergeCell ref="I26:J26"/>
    <mergeCell ref="F27:G27"/>
    <mergeCell ref="H27:I27"/>
    <mergeCell ref="K27:M27"/>
    <mergeCell ref="E24:F24"/>
    <mergeCell ref="G24:H24"/>
    <mergeCell ref="I24:J24"/>
    <mergeCell ref="F25:G25"/>
    <mergeCell ref="H25:I25"/>
    <mergeCell ref="K25:M25"/>
    <mergeCell ref="E30:F30"/>
    <mergeCell ref="G30:H30"/>
    <mergeCell ref="I30:J30"/>
    <mergeCell ref="F31:G31"/>
    <mergeCell ref="H31:I31"/>
    <mergeCell ref="K31:M31"/>
    <mergeCell ref="E28:F28"/>
    <mergeCell ref="G28:H28"/>
    <mergeCell ref="I28:J28"/>
    <mergeCell ref="F29:G29"/>
    <mergeCell ref="H29:I29"/>
    <mergeCell ref="K29:M29"/>
    <mergeCell ref="E34:F34"/>
    <mergeCell ref="G34:H34"/>
    <mergeCell ref="I34:J34"/>
    <mergeCell ref="F35:G35"/>
    <mergeCell ref="H35:I35"/>
    <mergeCell ref="K35:M35"/>
    <mergeCell ref="E32:F32"/>
    <mergeCell ref="G32:H32"/>
    <mergeCell ref="I32:J32"/>
    <mergeCell ref="F33:G33"/>
    <mergeCell ref="H33:I33"/>
    <mergeCell ref="K33:M33"/>
    <mergeCell ref="E38:F38"/>
    <mergeCell ref="G38:H38"/>
    <mergeCell ref="I38:J38"/>
    <mergeCell ref="F39:G39"/>
    <mergeCell ref="H39:I39"/>
    <mergeCell ref="K39:M39"/>
    <mergeCell ref="E36:F36"/>
    <mergeCell ref="G36:H36"/>
    <mergeCell ref="I36:J36"/>
    <mergeCell ref="F37:G37"/>
    <mergeCell ref="H37:I37"/>
    <mergeCell ref="K37:M37"/>
    <mergeCell ref="B43:J43"/>
    <mergeCell ref="K43:M43"/>
    <mergeCell ref="K44:M44"/>
    <mergeCell ref="K46:M46"/>
    <mergeCell ref="K47:M47"/>
    <mergeCell ref="G48:M48"/>
    <mergeCell ref="E40:F40"/>
    <mergeCell ref="G40:H40"/>
    <mergeCell ref="I40:J40"/>
    <mergeCell ref="F41:G41"/>
    <mergeCell ref="H41:I41"/>
    <mergeCell ref="K41:M41"/>
  </mergeCells>
  <phoneticPr fontId="3"/>
  <printOptions horizontalCentered="1"/>
  <pageMargins left="0.70866141732283472" right="0.70866141732283472" top="0.55118110236220474" bottom="0.55118110236220474"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要件チェックシート</vt:lpstr>
      <vt:lpstr>Cシート(記入例）</vt:lpstr>
      <vt:lpstr>算定ｼｰﾄ例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wlb-pc01</dc:creator>
  <cp:lastModifiedBy>wlb-pc04</cp:lastModifiedBy>
  <cp:lastPrinted>2026-04-10T08:02:31Z</cp:lastPrinted>
  <dcterms:created xsi:type="dcterms:W3CDTF">2026-03-12T05:23:17Z</dcterms:created>
  <dcterms:modified xsi:type="dcterms:W3CDTF">2026-04-27T07:53:08Z</dcterms:modified>
</cp:coreProperties>
</file>